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8bf6aa0f940bbe/Dokumente/SPF/HWPC/Year End/24-25/"/>
    </mc:Choice>
  </mc:AlternateContent>
  <xr:revisionPtr revIDLastSave="54" documentId="8_{888F5E17-B9F8-481E-998C-D6E9C773D6B3}" xr6:coauthVersionLast="47" xr6:coauthVersionMax="47" xr10:uidLastSave="{F910ABDB-6F45-43D4-92BB-B1805A2B2466}"/>
  <bookViews>
    <workbookView xWindow="-120" yWindow="-120" windowWidth="29040" windowHeight="15720" xr2:uid="{6FC9A500-F296-43F5-992D-545309D2E16B}"/>
  </bookViews>
  <sheets>
    <sheet name="Summary" sheetId="9" r:id="rId1"/>
    <sheet name="Vehicles" sheetId="2" r:id="rId2"/>
    <sheet name="Land &amp; Buildings" sheetId="1" r:id="rId3"/>
    <sheet name="POST Inventory" sheetId="3" r:id="rId4"/>
    <sheet name="Play Areas" sheetId="4" r:id="rId5"/>
    <sheet name="Street Furniture" sheetId="5" r:id="rId6"/>
    <sheet name="Parish Office" sheetId="6" r:id="rId7"/>
    <sheet name="GMF" sheetId="7" r:id="rId8"/>
    <sheet name="Devices" sheetId="8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9" l="1"/>
  <c r="E5" i="9"/>
  <c r="E6" i="9"/>
  <c r="E7" i="9"/>
  <c r="E8" i="9"/>
  <c r="E10" i="9"/>
  <c r="D5" i="9"/>
  <c r="C5" i="9"/>
  <c r="F26" i="4" l="1"/>
  <c r="B5" i="9"/>
  <c r="F135" i="3"/>
  <c r="F11" i="1"/>
  <c r="E11" i="1"/>
  <c r="D11" i="1"/>
  <c r="E130" i="3" l="1"/>
  <c r="F130" i="3"/>
  <c r="G130" i="3"/>
  <c r="D130" i="3"/>
  <c r="D26" i="4" l="1"/>
  <c r="E24" i="8"/>
  <c r="F24" i="8"/>
  <c r="D24" i="8"/>
  <c r="E15" i="5"/>
  <c r="D15" i="5"/>
  <c r="F15" i="5"/>
  <c r="F93" i="6"/>
  <c r="E93" i="6"/>
  <c r="D93" i="6"/>
  <c r="C10" i="9" l="1"/>
  <c r="D9" i="9"/>
  <c r="C9" i="9"/>
  <c r="E9" i="9" s="1"/>
  <c r="D4" i="9"/>
  <c r="D7" i="9"/>
  <c r="C7" i="9"/>
  <c r="F6" i="5"/>
  <c r="D10" i="9"/>
  <c r="E26" i="4"/>
  <c r="D6" i="9" s="1"/>
  <c r="C6" i="9"/>
  <c r="F34" i="3"/>
  <c r="F12" i="7"/>
  <c r="E12" i="7"/>
  <c r="D12" i="7"/>
  <c r="F11" i="2"/>
  <c r="E11" i="2"/>
  <c r="D11" i="2"/>
  <c r="C4" i="9" s="1"/>
  <c r="D3" i="9"/>
  <c r="C3" i="9"/>
  <c r="E3" i="9" s="1"/>
  <c r="E11" i="9" l="1"/>
  <c r="B11" i="9"/>
  <c r="B14" i="9" s="1"/>
  <c r="D8" i="9"/>
  <c r="D11" i="9" l="1"/>
  <c r="B16" i="9" s="1"/>
  <c r="C8" i="9" l="1"/>
  <c r="C11" i="9" s="1"/>
  <c r="B15" i="9" s="1"/>
  <c r="B17" i="9" s="1"/>
</calcChain>
</file>

<file path=xl/sharedStrings.xml><?xml version="1.0" encoding="utf-8"?>
<sst xmlns="http://schemas.openxmlformats.org/spreadsheetml/2006/main" count="632" uniqueCount="473">
  <si>
    <t>Summary - AGAR Box 9</t>
  </si>
  <si>
    <t>Department</t>
  </si>
  <si>
    <t>2023/24 Totals</t>
  </si>
  <si>
    <t>2024/25 Additions</t>
  </si>
  <si>
    <t>2024/25 Disposals</t>
  </si>
  <si>
    <t>2024/25 Totals</t>
  </si>
  <si>
    <t>Land &amp; Buildings</t>
  </si>
  <si>
    <t>Vehicles</t>
  </si>
  <si>
    <t>POST Inventory</t>
  </si>
  <si>
    <t>23/24 figures restated</t>
  </si>
  <si>
    <t>Play Areas</t>
  </si>
  <si>
    <t>Street Furniture</t>
  </si>
  <si>
    <t>Parish Office</t>
  </si>
  <si>
    <t>Grounds Maintenance Facility</t>
  </si>
  <si>
    <t>Devices</t>
  </si>
  <si>
    <t>Totals</t>
  </si>
  <si>
    <t>2023/24 Total</t>
  </si>
  <si>
    <t>Plus Additions</t>
  </si>
  <si>
    <t>Minus Disposals</t>
  </si>
  <si>
    <t>2024/25 Total</t>
  </si>
  <si>
    <t>Item</t>
  </si>
  <si>
    <t>Purchase Date</t>
  </si>
  <si>
    <t>Notes</t>
  </si>
  <si>
    <t>Additions</t>
  </si>
  <si>
    <t>Disposals</t>
  </si>
  <si>
    <t>Value</t>
  </si>
  <si>
    <t>Disposal Date</t>
  </si>
  <si>
    <t xml:space="preserve">Citroen Tipper </t>
  </si>
  <si>
    <t>SF16 HVX</t>
  </si>
  <si>
    <t>29.01.2025</t>
  </si>
  <si>
    <t>Ford Transit Tipper</t>
  </si>
  <si>
    <t>BJ62 NLC</t>
  </si>
  <si>
    <t>Ford Transit</t>
  </si>
  <si>
    <t>BP68 MPY</t>
  </si>
  <si>
    <t>DFSK (tuc tuc)</t>
  </si>
  <si>
    <t xml:space="preserve">GX12 ETU </t>
  </si>
  <si>
    <t>Ford Transit with Cage</t>
  </si>
  <si>
    <t>BD58 from 2019 list</t>
  </si>
  <si>
    <t>23.07.24</t>
  </si>
  <si>
    <t>Renault Master Minibus</t>
  </si>
  <si>
    <t>Added to Asset Reg 25.08.2022 - added to 2021/22 AGAR as a restated</t>
  </si>
  <si>
    <t>Kubuto F391 Ride on mower</t>
  </si>
  <si>
    <t>16.02.23</t>
  </si>
  <si>
    <t>WP72 XHE serial no. 10060</t>
  </si>
  <si>
    <t>Land - KGV Field</t>
  </si>
  <si>
    <t xml:space="preserve">Advice received from Bridget 28.8.20 not to include here.  </t>
  </si>
  <si>
    <t>Land - Clary Road Field</t>
  </si>
  <si>
    <t>Taken from 2014 spreadsheet</t>
  </si>
  <si>
    <t>Land - Leisure Gdns Site 1</t>
  </si>
  <si>
    <t>Land - Leisure Gdns Site 2</t>
  </si>
  <si>
    <t>Land - Tadpole Lane</t>
  </si>
  <si>
    <t>Taken from previous Asset register used for AGAR spreadsheet</t>
  </si>
  <si>
    <t>Land - Tadpole Lane (remaining section)</t>
  </si>
  <si>
    <t>Valuation completed 29.03.22</t>
  </si>
  <si>
    <t>GMF</t>
  </si>
  <si>
    <t>New Building from 2025</t>
  </si>
  <si>
    <t>To be added when certified complete - 2025/26</t>
  </si>
  <si>
    <t>2024/25</t>
  </si>
  <si>
    <t>Model</t>
  </si>
  <si>
    <t>Insurance/Repurchase Value</t>
  </si>
  <si>
    <t>MAVE</t>
  </si>
  <si>
    <t>Variety of tools &amp; equipment (Dave H)</t>
  </si>
  <si>
    <t>Makita drill set</t>
  </si>
  <si>
    <t>31.7.18</t>
  </si>
  <si>
    <t>Model: DLX2145TJ Serial No: 106337Y</t>
  </si>
  <si>
    <t>Makita drill and bit set pieces</t>
  </si>
  <si>
    <t>21.8.18</t>
  </si>
  <si>
    <t>Model: P-44046</t>
  </si>
  <si>
    <t>Telescopic Ladder 2.6M aluminium folding</t>
  </si>
  <si>
    <t>17.8.18</t>
  </si>
  <si>
    <t>TL2.6</t>
  </si>
  <si>
    <t>Surveyors measuring wheel</t>
  </si>
  <si>
    <t>Model: Voche</t>
  </si>
  <si>
    <t>Ratchet straps</t>
  </si>
  <si>
    <t>10m tape measure</t>
  </si>
  <si>
    <t>Jack hammer</t>
  </si>
  <si>
    <t>Erbauer Serial No: 17W4900097</t>
  </si>
  <si>
    <t>31.03.24</t>
  </si>
  <si>
    <t>Tidy Up Team</t>
  </si>
  <si>
    <t>Pushcart (for street cleaning)</t>
  </si>
  <si>
    <t>Glasdon</t>
  </si>
  <si>
    <t>Karcher pressure washer</t>
  </si>
  <si>
    <t>K5 premium Ser No. 032546</t>
  </si>
  <si>
    <t>Water Bowser</t>
  </si>
  <si>
    <t>16.2.17</t>
  </si>
  <si>
    <t>31.03.25</t>
  </si>
  <si>
    <t>Honda push mower (petrol)</t>
  </si>
  <si>
    <t>MASF 1320484</t>
  </si>
  <si>
    <t>01.02.23</t>
  </si>
  <si>
    <t>MASF 1320423</t>
  </si>
  <si>
    <t>Extn lead for Karcher (with reel)</t>
  </si>
  <si>
    <t>Water hose for Karcher (with reel)</t>
  </si>
  <si>
    <t xml:space="preserve">Litter picking equipment </t>
  </si>
  <si>
    <t>Grit dispenser</t>
  </si>
  <si>
    <t>01.01.19</t>
  </si>
  <si>
    <t>01.10.22</t>
  </si>
  <si>
    <t>EVO system Petrol engine generator</t>
  </si>
  <si>
    <t>24.1.19</t>
  </si>
  <si>
    <t>EVO200 Serial No: G180U00035</t>
  </si>
  <si>
    <t>EVO system pressure washer</t>
  </si>
  <si>
    <t>PW3200 Serial No: ESWASH-F1800UK0096</t>
  </si>
  <si>
    <t>Wire storage units</t>
  </si>
  <si>
    <t>26.3.19</t>
  </si>
  <si>
    <t>Jet Lance</t>
  </si>
  <si>
    <t>26.10.20</t>
  </si>
  <si>
    <t>Grass Team</t>
  </si>
  <si>
    <t>STIHL Polesaw</t>
  </si>
  <si>
    <t>15.10.18</t>
  </si>
  <si>
    <t>HT133 Serial No: 516681292</t>
  </si>
  <si>
    <t>4.09.18 (stolen)</t>
  </si>
  <si>
    <t>Lavor Pro Pressure Washer</t>
  </si>
  <si>
    <t>2015 (2nd hand)</t>
  </si>
  <si>
    <t>30.10.18 (scrapped)</t>
  </si>
  <si>
    <t>Brushcutter</t>
  </si>
  <si>
    <t>22.3.18</t>
  </si>
  <si>
    <t>STIHL NFS460 Serial No: 183534747</t>
  </si>
  <si>
    <t>STIHL NFS460 Serial No: 184335370</t>
  </si>
  <si>
    <t>Backpack blower</t>
  </si>
  <si>
    <t>STIHL BR600 Serial No: 514387225</t>
  </si>
  <si>
    <t>STIHL BR600 Serial No: 514387245</t>
  </si>
  <si>
    <t>Hand blower</t>
  </si>
  <si>
    <t>STIHL BG86C Serial Nos: 502256595  502756598</t>
  </si>
  <si>
    <t>Hedgecutter</t>
  </si>
  <si>
    <t>STIHL 46C Serial No: 504604156  504604157</t>
  </si>
  <si>
    <t>Hedgecutter-long reach</t>
  </si>
  <si>
    <t>STIHL 100 Serial No: 500616423</t>
  </si>
  <si>
    <t>STIHL 100K Serial No: 500021905</t>
  </si>
  <si>
    <t>STIHLHS87R Serial No: 182625880</t>
  </si>
  <si>
    <t>Strimmers (small)</t>
  </si>
  <si>
    <t>STIHL FS56C Serial No: 506971508  297760927</t>
  </si>
  <si>
    <t>STIHL FS460C</t>
  </si>
  <si>
    <t>Long Reach Hedge Trimmer</t>
  </si>
  <si>
    <t>KM-HL 0-145</t>
  </si>
  <si>
    <t>STIHL Blower</t>
  </si>
  <si>
    <t>28.2.20</t>
  </si>
  <si>
    <t>BG86C-E Serial No: 187700755</t>
  </si>
  <si>
    <t>STIHL Long Reach Hedge timmer</t>
  </si>
  <si>
    <t>19.3.20</t>
  </si>
  <si>
    <t>KM-HL 0-125 Serial No: J111689</t>
  </si>
  <si>
    <t>Husqvarna Blower</t>
  </si>
  <si>
    <t>Spring 2021</t>
  </si>
  <si>
    <t>525 iB</t>
  </si>
  <si>
    <t>Husqvarna Strimmer</t>
  </si>
  <si>
    <t>520 iLX 20230518882</t>
  </si>
  <si>
    <t>Husqvarna Brushcutter</t>
  </si>
  <si>
    <t>iRX</t>
  </si>
  <si>
    <t>Husqvarna Hedgetrimmer</t>
  </si>
  <si>
    <t>520 I HD60 20205100064</t>
  </si>
  <si>
    <t>Husqvarna Battery</t>
  </si>
  <si>
    <t>Bli 300</t>
  </si>
  <si>
    <t>Husqvarna 520i Hedge trimmer</t>
  </si>
  <si>
    <t>15.11.22</t>
  </si>
  <si>
    <t>Serial No: 20222200266</t>
  </si>
  <si>
    <t>Serial No: 20222200260</t>
  </si>
  <si>
    <t>Echo PPT 260 HES Polesaw</t>
  </si>
  <si>
    <t>Serial No: U17638010407</t>
  </si>
  <si>
    <t>Echo Chainsaw</t>
  </si>
  <si>
    <t>Serial No: 37065353</t>
  </si>
  <si>
    <t>Husqvarna Battery and Charger x2</t>
  </si>
  <si>
    <t>STIHL Batteries x4</t>
  </si>
  <si>
    <t>STIHL Petrol Hedgetrimmer</t>
  </si>
  <si>
    <t>53353A080</t>
  </si>
  <si>
    <t>Clarke Lifting Kit - 2 tonne jack, axle stand set</t>
  </si>
  <si>
    <t>25.04.23</t>
  </si>
  <si>
    <t>Makita Angle Grinder</t>
  </si>
  <si>
    <t>27.07.2023</t>
  </si>
  <si>
    <t>Makita DGA463Z, Serial No. 123375R</t>
  </si>
  <si>
    <t>Stihl hedge cutter</t>
  </si>
  <si>
    <t>14.12.23</t>
  </si>
  <si>
    <t>Serial No: 194833295</t>
  </si>
  <si>
    <t>Stihl Cordless Pruners</t>
  </si>
  <si>
    <t>Serial No: 931475543</t>
  </si>
  <si>
    <t>Serial No: 973431337</t>
  </si>
  <si>
    <t>Heavy Duty Padlocks</t>
  </si>
  <si>
    <t>03.01.24</t>
  </si>
  <si>
    <t>Walkie Talkie''s</t>
  </si>
  <si>
    <t>25.09.2023</t>
  </si>
  <si>
    <t>Stihl Chainsaw</t>
  </si>
  <si>
    <t>Nut Rivet and Lock Bolt Kit</t>
  </si>
  <si>
    <t>15.04.24</t>
  </si>
  <si>
    <t>TC Riverter kit 3736 Heavy SM394</t>
  </si>
  <si>
    <t>Husgvarna Bli 300 Batteries x2</t>
  </si>
  <si>
    <t>28.05.24</t>
  </si>
  <si>
    <t>2023/427815 &amp; 2023/84927</t>
  </si>
  <si>
    <t>Husgvarna 520 iL Strimmer</t>
  </si>
  <si>
    <t>967 916 113</t>
  </si>
  <si>
    <t>Stihl Hedgetrimmer</t>
  </si>
  <si>
    <t>HL 92 C-E</t>
  </si>
  <si>
    <t>Stihl Pruner x2</t>
  </si>
  <si>
    <t>931 475 537 &amp; 931 236 560</t>
  </si>
  <si>
    <t>Stihl Blower x2</t>
  </si>
  <si>
    <t>12.07.24</t>
  </si>
  <si>
    <t>195 233 532 &amp; 195 233 521</t>
  </si>
  <si>
    <t>Husqvaqrna 525 RJX Strimmer</t>
  </si>
  <si>
    <t>Stihl Hedgecutter HS46C-E</t>
  </si>
  <si>
    <t>06.12.24</t>
  </si>
  <si>
    <t>Stephill Generator</t>
  </si>
  <si>
    <t>Husqvarna Strimmer 535 IRX</t>
  </si>
  <si>
    <t>Husqvarna Strimmer 520 ILX</t>
  </si>
  <si>
    <t>Stihl GTA 26 Handsaw</t>
  </si>
  <si>
    <t>Angle Grinder Einhell TCAG18815LI</t>
  </si>
  <si>
    <t>462R7C3</t>
  </si>
  <si>
    <t>Husqvarna GC330 Battery Charger</t>
  </si>
  <si>
    <t xml:space="preserve">Husqvarna GLI300 Battery </t>
  </si>
  <si>
    <t xml:space="preserve">2 Tonne Jack </t>
  </si>
  <si>
    <t>Husqvarna HK4 Long Reach Trimmer</t>
  </si>
  <si>
    <t>Makita 4350 FCT Jigsaw</t>
  </si>
  <si>
    <t>DeWalt DCD796 18VXR Drill</t>
  </si>
  <si>
    <t xml:space="preserve">Husqvarna 525iB Blower </t>
  </si>
  <si>
    <t>Clarke CCM110 Cement Mixer</t>
  </si>
  <si>
    <t>Scaffold Tower</t>
  </si>
  <si>
    <t>Clarke Stack Truck</t>
  </si>
  <si>
    <t>Ladder 3-tier</t>
  </si>
  <si>
    <t>Ladder 2-tier</t>
  </si>
  <si>
    <t>Steps</t>
  </si>
  <si>
    <t>LFD105STB</t>
  </si>
  <si>
    <t>Trestle</t>
  </si>
  <si>
    <t>LFD60L10</t>
  </si>
  <si>
    <t>Workbench Black &amp; Decker</t>
  </si>
  <si>
    <t>Stanley Saw Horses X2</t>
  </si>
  <si>
    <t>DeWalt DCD785 Drill</t>
  </si>
  <si>
    <t>NI35569</t>
  </si>
  <si>
    <t>Clarke Chansaw Sharpener ECS2</t>
  </si>
  <si>
    <t>Clarke Reciprocator 850</t>
  </si>
  <si>
    <t>Titan Electric sander TTB2 88SDR</t>
  </si>
  <si>
    <t>Bosch Angle Grinder GWS850C</t>
  </si>
  <si>
    <t>Bosch Router TOF1200AE</t>
  </si>
  <si>
    <t>Eclipse Siralux Riveter</t>
  </si>
  <si>
    <t>Ferrex Elec Heater WWS EH2000</t>
  </si>
  <si>
    <t>Draper Wet Vac</t>
  </si>
  <si>
    <t>2014-06-00714</t>
  </si>
  <si>
    <t>Clarke Saw Horses x2</t>
  </si>
  <si>
    <t>Oregon Chainsaw Sharpener</t>
  </si>
  <si>
    <t>Makita Drillbits Set</t>
  </si>
  <si>
    <t>Wheelbarrow 120L</t>
  </si>
  <si>
    <t>Wheelbarrow 85L</t>
  </si>
  <si>
    <t>Husqvarna LC551 SP Mower</t>
  </si>
  <si>
    <t>Sanli Mower DHV400</t>
  </si>
  <si>
    <t>Hyundai Woodcutter HYCH707</t>
  </si>
  <si>
    <t>Road Signs x25</t>
  </si>
  <si>
    <t>Parkside Compressor PKO270A5</t>
  </si>
  <si>
    <t>Added to list following inventory check Summer 2024</t>
  </si>
  <si>
    <t>23/24</t>
  </si>
  <si>
    <t xml:space="preserve">Restated </t>
  </si>
  <si>
    <t>Luna</t>
  </si>
  <si>
    <t>Gaynor</t>
  </si>
  <si>
    <t>Skatepark</t>
  </si>
  <si>
    <t>Other misc</t>
  </si>
  <si>
    <t>Voyager</t>
  </si>
  <si>
    <t>King George V</t>
  </si>
  <si>
    <t>Inc. Toddler Equipment</t>
  </si>
  <si>
    <t>KGV surfacing</t>
  </si>
  <si>
    <t>Trent Road</t>
  </si>
  <si>
    <t>09.02.24</t>
  </si>
  <si>
    <t>Play area extension Feb 2024</t>
  </si>
  <si>
    <t>Bowls Green</t>
  </si>
  <si>
    <t>Primrose Close</t>
  </si>
  <si>
    <t>Kelly Gardens</t>
  </si>
  <si>
    <t>Fencing</t>
  </si>
  <si>
    <t>Fencing @ Basil Close</t>
  </si>
  <si>
    <t>31.03.23</t>
  </si>
  <si>
    <t>Village Green Play Surface</t>
  </si>
  <si>
    <t>22.03.23</t>
  </si>
  <si>
    <t>Spinner Bowl</t>
  </si>
  <si>
    <t>Doyle</t>
  </si>
  <si>
    <t>Capesthorne</t>
  </si>
  <si>
    <t>Wick Farm</t>
  </si>
  <si>
    <t xml:space="preserve">White Eagle </t>
  </si>
  <si>
    <t>See Saw</t>
  </si>
  <si>
    <t>Village Green</t>
  </si>
  <si>
    <t>Rope Bridge</t>
  </si>
  <si>
    <t>10.12.24</t>
  </si>
  <si>
    <t>CCTV (mobile) (camera post &amp; sim) X9</t>
  </si>
  <si>
    <t>Purchased from take2technology (ref Vinay Munro)</t>
  </si>
  <si>
    <t>WW1 Benches X2</t>
  </si>
  <si>
    <t>18.07.18</t>
  </si>
  <si>
    <t>Tommy Figure</t>
  </si>
  <si>
    <t>Purchased from TBNT</t>
  </si>
  <si>
    <t>Parish planters X8</t>
  </si>
  <si>
    <t>29.11.17</t>
  </si>
  <si>
    <t>2 Benches (taken from 2014 spreadsheet)</t>
  </si>
  <si>
    <t xml:space="preserve">**8 Bus Shelters (taken from 2014 spreadsheet) </t>
  </si>
  <si>
    <t>CCTV Camera and post (Gaynor Close)</t>
  </si>
  <si>
    <t>Office planters/baskets</t>
  </si>
  <si>
    <t>Litter Bins x3</t>
  </si>
  <si>
    <t>18.05.2023</t>
  </si>
  <si>
    <t>Memorial bench (Voyager Drive Play Area)</t>
  </si>
  <si>
    <t>23.01.2024</t>
  </si>
  <si>
    <t>Christmas Trees x 4</t>
  </si>
  <si>
    <t>17.05.24</t>
  </si>
  <si>
    <t>Pro Series Street Tree - Wall mounted with lights</t>
  </si>
  <si>
    <t>**Bus stop locations</t>
  </si>
  <si>
    <t>Boorkdene/Haydonleigh Drive</t>
  </si>
  <si>
    <t>Mellow Ground</t>
  </si>
  <si>
    <t>Westfield Way (Morrisons Car Park)</t>
  </si>
  <si>
    <t>Westfield Way (Windflower Road)</t>
  </si>
  <si>
    <t>Thames Avenue/Dart Avenue</t>
  </si>
  <si>
    <t>Thames Avenue/Greenmeadow Shops (Brickbuilt)</t>
  </si>
  <si>
    <t>Thames Avenue/Home Ground Surgery</t>
  </si>
  <si>
    <t>The Brow (Brickbuilt)</t>
  </si>
  <si>
    <t>Main Office</t>
  </si>
  <si>
    <t>Laptop (Editor)</t>
  </si>
  <si>
    <t>19.1.19</t>
  </si>
  <si>
    <t>HP 3168NGW Serial No: CND82151T5</t>
  </si>
  <si>
    <t>31.01.24</t>
  </si>
  <si>
    <t>Laptop (in safe)</t>
  </si>
  <si>
    <t>18.3.15</t>
  </si>
  <si>
    <t>DELL Inspiron 15 3000 Serial No: 60MX5F2</t>
  </si>
  <si>
    <t>Laptop (LC)</t>
  </si>
  <si>
    <t>28.8.19</t>
  </si>
  <si>
    <t>Lenovo Yoga Touchscreen L390</t>
  </si>
  <si>
    <t>Dell Vostro 3550 Serial No: 1CKBSP1</t>
  </si>
  <si>
    <t xml:space="preserve">Laptop ( Remote Laptop - Chief's office) </t>
  </si>
  <si>
    <t>13.12.17</t>
  </si>
  <si>
    <t>HP 3168NGW Serial No: CND7326SJL</t>
  </si>
  <si>
    <t xml:space="preserve">Laptop (Parks &amp; Projects) </t>
  </si>
  <si>
    <t>25.06.20</t>
  </si>
  <si>
    <t xml:space="preserve">Laptop (GMD) </t>
  </si>
  <si>
    <t>Dell Latitude 5330</t>
  </si>
  <si>
    <t>Laptop JN</t>
  </si>
  <si>
    <t>25.08.23</t>
  </si>
  <si>
    <t>HP 250 G9</t>
  </si>
  <si>
    <t>Laptop (spare - POST - IN SAFE)</t>
  </si>
  <si>
    <t>Dell Vostro 3350 Serial No: 5CKBSP1</t>
  </si>
  <si>
    <t>Laptop (POST IN SAFE)</t>
  </si>
  <si>
    <t>Dell Latitute 5550 HTTNP12</t>
  </si>
  <si>
    <t>Laptop (JF)</t>
  </si>
  <si>
    <t>23.03.21</t>
  </si>
  <si>
    <t>HP 250GZ Serial No: CND0473BGZ</t>
  </si>
  <si>
    <t>Laptop (SP)</t>
  </si>
  <si>
    <t>HP Intel core HP250GB Serial No: CND11176J3</t>
  </si>
  <si>
    <t>Comms (LM)</t>
  </si>
  <si>
    <t>HP 250G8 Serial No: 2X7VOEA#ABU</t>
  </si>
  <si>
    <t>Laptop (JC- Admin)</t>
  </si>
  <si>
    <t>HP 250G Serial No: CND1192SG7</t>
  </si>
  <si>
    <t>Laptop (JS - Finance)</t>
  </si>
  <si>
    <t>HP 250G Serial No: CND0122SKJ</t>
  </si>
  <si>
    <t>Laptop (DH)</t>
  </si>
  <si>
    <t>26.10.22</t>
  </si>
  <si>
    <t>HP 250 Laptop</t>
  </si>
  <si>
    <t>Monitors (Office) X8</t>
  </si>
  <si>
    <t>LG</t>
  </si>
  <si>
    <t>Telephones X4</t>
  </si>
  <si>
    <t>Yealink</t>
  </si>
  <si>
    <t>Desks X6</t>
  </si>
  <si>
    <t>Chairs X6</t>
  </si>
  <si>
    <t>Chairs X1</t>
  </si>
  <si>
    <t>31.05.23</t>
  </si>
  <si>
    <t xml:space="preserve">Chair </t>
  </si>
  <si>
    <t>18.03.25</t>
  </si>
  <si>
    <t>Office Chair</t>
  </si>
  <si>
    <t>Shelving Unit</t>
  </si>
  <si>
    <t>17.06.23</t>
  </si>
  <si>
    <t>Filing Cabinets X2</t>
  </si>
  <si>
    <t xml:space="preserve">Filing Cabinet  </t>
  </si>
  <si>
    <t>24.11.23</t>
  </si>
  <si>
    <t>CO Office</t>
  </si>
  <si>
    <t>Keyboard + Mouse Set X 6</t>
  </si>
  <si>
    <t>Screen Mounts X4</t>
  </si>
  <si>
    <t>Stationery Cupboard Items</t>
  </si>
  <si>
    <t>Air conditionin units X2</t>
  </si>
  <si>
    <t>Docking Station x2</t>
  </si>
  <si>
    <t>24.01.2024</t>
  </si>
  <si>
    <t>Main Meeting Room</t>
  </si>
  <si>
    <t>Projector, screen mount, cables</t>
  </si>
  <si>
    <t>Sneeze Screens (13)</t>
  </si>
  <si>
    <t>Shredder</t>
  </si>
  <si>
    <t>2 display boards</t>
  </si>
  <si>
    <t>Fan</t>
  </si>
  <si>
    <t>Conference tables &amp; Chairs</t>
  </si>
  <si>
    <t>Items under £500</t>
  </si>
  <si>
    <t>OmniVista Mobii Interactive Table Projection System</t>
  </si>
  <si>
    <t>Small Meeting Room</t>
  </si>
  <si>
    <t xml:space="preserve">SAFE-Phoenix Fire Fighter </t>
  </si>
  <si>
    <t>FS0423</t>
  </si>
  <si>
    <t>Wipe Board X3</t>
  </si>
  <si>
    <t>Chairman's badge of office</t>
  </si>
  <si>
    <t>Flags X7</t>
  </si>
  <si>
    <t>Tables</t>
  </si>
  <si>
    <t>Old chairs X24</t>
  </si>
  <si>
    <t xml:space="preserve">Round 2 piece meeting table </t>
  </si>
  <si>
    <t>Included in row 30</t>
  </si>
  <si>
    <t>Riser desk</t>
  </si>
  <si>
    <t>3.3.20</t>
  </si>
  <si>
    <t>Monitors/laptop</t>
  </si>
  <si>
    <t>Boiler</t>
  </si>
  <si>
    <t>Server</t>
  </si>
  <si>
    <t>Cupboards/shelves/drawers</t>
  </si>
  <si>
    <t xml:space="preserve">Telephone </t>
  </si>
  <si>
    <t>11.11.21</t>
  </si>
  <si>
    <t>Chair</t>
  </si>
  <si>
    <t>Kitchen</t>
  </si>
  <si>
    <t>Dishwasher</t>
  </si>
  <si>
    <t>21.02.22</t>
  </si>
  <si>
    <t>Bosch</t>
  </si>
  <si>
    <t>Microwave</t>
  </si>
  <si>
    <t>Essentials Model C17MB20</t>
  </si>
  <si>
    <t>27.03.25</t>
  </si>
  <si>
    <t>Crockery &amp; cutlery</t>
  </si>
  <si>
    <t>Sandwich Toaster</t>
  </si>
  <si>
    <t>Russel Hobbs</t>
  </si>
  <si>
    <t>Toaster</t>
  </si>
  <si>
    <t>Breville</t>
  </si>
  <si>
    <t>Fridge</t>
  </si>
  <si>
    <t>Lec</t>
  </si>
  <si>
    <t>kettle urns X2</t>
  </si>
  <si>
    <t>21.04.21</t>
  </si>
  <si>
    <t>Miscellaneous</t>
  </si>
  <si>
    <t xml:space="preserve">Air Conditioning </t>
  </si>
  <si>
    <t>19.08.22</t>
  </si>
  <si>
    <t>Casio CJV 10X</t>
  </si>
  <si>
    <t>Gazebo with side walls</t>
  </si>
  <si>
    <t>08.08.14</t>
  </si>
  <si>
    <t>Pro 40</t>
  </si>
  <si>
    <t>Uniforms (guesstimate)</t>
  </si>
  <si>
    <t>Tables &amp; chairs</t>
  </si>
  <si>
    <t>Carpet</t>
  </si>
  <si>
    <t>Fans X2</t>
  </si>
  <si>
    <t>Laminator</t>
  </si>
  <si>
    <t>01.05.24</t>
  </si>
  <si>
    <t>Vacuum Cleaner</t>
  </si>
  <si>
    <t>Baby changing unit</t>
  </si>
  <si>
    <t>24.06.16</t>
  </si>
  <si>
    <t>Book cases (Reception) X2</t>
  </si>
  <si>
    <t>Cupboards X2</t>
  </si>
  <si>
    <t>Gazebo X2</t>
  </si>
  <si>
    <t>20.06.23</t>
  </si>
  <si>
    <t>Plastic Mugs (Mem Café)</t>
  </si>
  <si>
    <t>11.09.2023</t>
  </si>
  <si>
    <t>Memory Café sign @ sensory garden</t>
  </si>
  <si>
    <t>06.10.23</t>
  </si>
  <si>
    <t xml:space="preserve">Folding Table X2 - (Mem Café) </t>
  </si>
  <si>
    <t>07.05.24</t>
  </si>
  <si>
    <t>Lifetime 6ft fold in half table</t>
  </si>
  <si>
    <t>16.05.24</t>
  </si>
  <si>
    <t>GBC Fusion 1000L A3 Laminator 4400745</t>
  </si>
  <si>
    <t>21.05.24</t>
  </si>
  <si>
    <t>Home Source 6Ft Folding Trestle Table</t>
  </si>
  <si>
    <t>DSLR Camera</t>
  </si>
  <si>
    <t>13.03.2025</t>
  </si>
  <si>
    <t>Community Development SN 21803077023452 SN 214479008130</t>
  </si>
  <si>
    <t>Promotional Counter</t>
  </si>
  <si>
    <t>Hoover</t>
  </si>
  <si>
    <t>27.01.2025</t>
  </si>
  <si>
    <t>Henry Hoover SN 244611980</t>
  </si>
  <si>
    <t>Work bench</t>
  </si>
  <si>
    <t>Workbench</t>
  </si>
  <si>
    <t>Device 1 – Cllr Bose Patrick-Okoh</t>
  </si>
  <si>
    <t xml:space="preserve">1. Logitech Slim Folio </t>
  </si>
  <si>
    <t>P/N 820-009244. Serial No: 2018CE14B0D8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</si>
  <si>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 </t>
    </r>
  </si>
  <si>
    <t xml:space="preserve">Model Number MW6A2B/A Serial No:  F9FCK5N7MDFT  </t>
  </si>
  <si>
    <t>Device 2 – Richard Hailstone</t>
  </si>
  <si>
    <t>P/N 820-009244. Serial No: 2018CE14B0B8</t>
  </si>
  <si>
    <t>Model Number MW6A2B/A Serial No:  F9FCK7GZMDFT</t>
  </si>
  <si>
    <t>Device 3 – Cllr John Fuller</t>
  </si>
  <si>
    <t>P/N 820-009244. Serial No: 2018CE14B0E8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</si>
  <si>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</t>
    </r>
  </si>
  <si>
    <t>Model Number MW6A2B/A Serial No:  F9FCK79RMFT</t>
  </si>
  <si>
    <t>Device 4 – Omkar Munagala</t>
  </si>
  <si>
    <t>P/N 820-009244. Serial No: 2018CE14B0A8</t>
  </si>
  <si>
    <t>Model Number MW6A2B/A Serial No:  F9FCK5GJMDFT</t>
  </si>
  <si>
    <t>Device 5 – Councillor Ayo Jimmy</t>
  </si>
  <si>
    <t>P/N 820-009244. Serial No: 2018CE14B098</t>
  </si>
  <si>
    <t>Model Number MW6A2B/A Serial No:  DMPCM0YBMDFT</t>
  </si>
  <si>
    <t>Device 6 - Councillor Ellen Baker Lee</t>
  </si>
  <si>
    <t>Ipad 9th Generation</t>
  </si>
  <si>
    <t>02.06.23</t>
  </si>
  <si>
    <t>Serial No: GJQM73QRQ5 ModelNo: MK2K3B/A</t>
  </si>
  <si>
    <t>Logitech slim folio</t>
  </si>
  <si>
    <t>Galaxy Tablet (Community Development)</t>
  </si>
  <si>
    <t>18.07.24</t>
  </si>
  <si>
    <t>24.07.24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</si>
</sst>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_-[$£-809]* #,##0.00_-;\-[$£-809]* #,##0.00_-;_-[$£-809]* &quot;-&quot;??_-;_-@_-"/>
    <numFmt numFmtId="165" formatCode="&quot;£&quot;#,##0.00"/>
    <numFmt numFmtId="166" formatCode="&quot;£&quot;#,##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6" fontId="0" fillId="0" borderId="0" xfId="0" applyNumberFormat="1"/>
    <xf numFmtId="17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166" fontId="0" fillId="0" borderId="0" xfId="0" applyNumberFormat="1"/>
    <xf numFmtId="166" fontId="1" fillId="0" borderId="0" xfId="0" applyNumberFormat="1" applyFont="1"/>
    <xf numFmtId="165" fontId="0" fillId="0" borderId="0" xfId="0" quotePrefix="1" applyNumberFormat="1"/>
    <xf numFmtId="165" fontId="1" fillId="0" borderId="0" xfId="0" applyNumberFormat="1" applyFont="1"/>
    <xf numFmtId="165" fontId="0" fillId="0" borderId="0" xfId="0" applyNumberFormat="1" applyAlignment="1">
      <alignment wrapText="1"/>
    </xf>
    <xf numFmtId="17" fontId="0" fillId="0" borderId="0" xfId="0" quotePrefix="1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7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1" fillId="0" borderId="1" xfId="0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6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165" fontId="1" fillId="0" borderId="0" xfId="0" applyNumberFormat="1" applyFont="1" applyAlignment="1">
      <alignment wrapText="1"/>
    </xf>
    <xf numFmtId="165" fontId="0" fillId="2" borderId="0" xfId="0" applyNumberFormat="1" applyFill="1"/>
    <xf numFmtId="165" fontId="0" fillId="0" borderId="1" xfId="0" applyNumberFormat="1" applyBorder="1"/>
    <xf numFmtId="166" fontId="0" fillId="2" borderId="0" xfId="0" applyNumberFormat="1" applyFill="1"/>
    <xf numFmtId="0" fontId="0" fillId="2" borderId="0" xfId="0" applyFill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453A-15DA-4A5B-A6FF-07421743D443}">
  <dimension ref="A1:I18"/>
  <sheetViews>
    <sheetView tabSelected="1" workbookViewId="0">
      <selection activeCell="K24" sqref="K24"/>
    </sheetView>
  </sheetViews>
  <sheetFormatPr defaultRowHeight="15"/>
  <cols>
    <col min="1" max="1" width="29" bestFit="1" customWidth="1"/>
    <col min="2" max="2" width="20.42578125" customWidth="1"/>
    <col min="3" max="3" width="17" bestFit="1" customWidth="1"/>
    <col min="4" max="4" width="16.7109375" bestFit="1" customWidth="1"/>
    <col min="5" max="5" width="13.7109375" bestFit="1" customWidth="1"/>
    <col min="7" max="7" width="15" customWidth="1"/>
    <col min="8" max="8" width="16.42578125" bestFit="1" customWidth="1"/>
  </cols>
  <sheetData>
    <row r="1" spans="1:9">
      <c r="A1" s="37" t="s">
        <v>0</v>
      </c>
      <c r="B1" s="37"/>
      <c r="C1" s="37"/>
      <c r="D1" s="37"/>
      <c r="E1" s="37"/>
    </row>
    <row r="2" spans="1:9" s="2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9">
      <c r="A3" t="s">
        <v>6</v>
      </c>
      <c r="B3" s="10">
        <v>470003</v>
      </c>
      <c r="C3" s="10">
        <f>SUM('Land &amp; Buildings'!D11)</f>
        <v>0</v>
      </c>
      <c r="D3" s="7">
        <f>SUM('Land &amp; Buildings'!E11)</f>
        <v>0</v>
      </c>
      <c r="E3" s="10">
        <f>B3+C3-D3</f>
        <v>470003</v>
      </c>
    </row>
    <row r="4" spans="1:9">
      <c r="A4" t="s">
        <v>7</v>
      </c>
      <c r="B4" s="10">
        <v>123018</v>
      </c>
      <c r="C4" s="10">
        <f>SUM(Vehicles!D11)</f>
        <v>0</v>
      </c>
      <c r="D4" s="7">
        <f>SUM(Vehicles!E11)</f>
        <v>32287</v>
      </c>
      <c r="E4" s="10">
        <f t="shared" ref="E4:E10" si="0">B4+C4-D4</f>
        <v>90731</v>
      </c>
    </row>
    <row r="5" spans="1:9">
      <c r="A5" t="s">
        <v>8</v>
      </c>
      <c r="B5" s="35">
        <f>'POST Inventory'!F135</f>
        <v>30727.409999999996</v>
      </c>
      <c r="C5" s="10">
        <f>SUM('POST Inventory'!D130)</f>
        <v>3255.3199999999997</v>
      </c>
      <c r="D5" s="7">
        <f>SUM('POST Inventory'!E130)</f>
        <v>5937</v>
      </c>
      <c r="E5" s="10">
        <f t="shared" si="0"/>
        <v>28045.729999999996</v>
      </c>
      <c r="F5" s="36" t="s">
        <v>9</v>
      </c>
    </row>
    <row r="6" spans="1:9">
      <c r="A6" t="s">
        <v>10</v>
      </c>
      <c r="B6" s="10">
        <v>840208</v>
      </c>
      <c r="C6" s="10">
        <f>SUM('Play Areas'!D26)</f>
        <v>6219.95</v>
      </c>
      <c r="D6" s="7">
        <f>SUM('Play Areas'!E26)</f>
        <v>0</v>
      </c>
      <c r="E6" s="10">
        <f t="shared" si="0"/>
        <v>846427.95</v>
      </c>
    </row>
    <row r="7" spans="1:9">
      <c r="A7" t="s">
        <v>11</v>
      </c>
      <c r="B7" s="10">
        <v>44904</v>
      </c>
      <c r="C7" s="10">
        <f>SUM('Street Furniture'!D15)</f>
        <v>190.81</v>
      </c>
      <c r="D7" s="7">
        <f>SUM('Street Furniture'!E15)</f>
        <v>0</v>
      </c>
      <c r="E7" s="10">
        <f t="shared" si="0"/>
        <v>45094.81</v>
      </c>
    </row>
    <row r="8" spans="1:9">
      <c r="A8" t="s">
        <v>12</v>
      </c>
      <c r="B8" s="10">
        <v>64939</v>
      </c>
      <c r="C8" s="10">
        <f>SUM('Parish Office'!D93)</f>
        <v>1226.17</v>
      </c>
      <c r="D8" s="7">
        <f>SUM('Parish Office'!E93)</f>
        <v>130</v>
      </c>
      <c r="E8" s="10">
        <f t="shared" si="0"/>
        <v>66035.17</v>
      </c>
      <c r="G8" s="7"/>
      <c r="H8" s="7"/>
    </row>
    <row r="9" spans="1:9">
      <c r="A9" t="s">
        <v>13</v>
      </c>
      <c r="B9" s="10">
        <v>0</v>
      </c>
      <c r="C9" s="10">
        <f>SUM(GMF!D12)</f>
        <v>1972.8</v>
      </c>
      <c r="D9" s="7">
        <f>SUM(GMF!E12)</f>
        <v>0</v>
      </c>
      <c r="E9" s="10">
        <f t="shared" si="0"/>
        <v>1972.8</v>
      </c>
    </row>
    <row r="10" spans="1:9">
      <c r="A10" t="s">
        <v>14</v>
      </c>
      <c r="B10" s="10">
        <v>4536</v>
      </c>
      <c r="C10" s="10">
        <f>SUM(Devices!D24)</f>
        <v>157.49</v>
      </c>
      <c r="D10" s="7">
        <f>SUM(Devices!E24)</f>
        <v>0</v>
      </c>
      <c r="E10" s="10">
        <f t="shared" si="0"/>
        <v>4693.49</v>
      </c>
      <c r="I10" s="10"/>
    </row>
    <row r="11" spans="1:9" s="2" customFormat="1" ht="15.75" thickBot="1">
      <c r="A11" s="25" t="s">
        <v>15</v>
      </c>
      <c r="B11" s="27">
        <f>SUM(B3:B10)</f>
        <v>1578335.4100000001</v>
      </c>
      <c r="C11" s="27">
        <f>SUM(C3:C10)</f>
        <v>13022.539999999999</v>
      </c>
      <c r="D11" s="26">
        <f>SUM(D3:D10)</f>
        <v>38354</v>
      </c>
      <c r="E11" s="27">
        <f>SUM(E3:E10)</f>
        <v>1553003.95</v>
      </c>
    </row>
    <row r="12" spans="1:9" ht="15.75" thickTop="1">
      <c r="A12" s="29"/>
    </row>
    <row r="14" spans="1:9">
      <c r="A14" t="s">
        <v>16</v>
      </c>
      <c r="B14" s="10">
        <f>SUM(B11)</f>
        <v>1578335.4100000001</v>
      </c>
    </row>
    <row r="15" spans="1:9">
      <c r="A15" t="s">
        <v>17</v>
      </c>
      <c r="B15" s="10">
        <f>SUM(C11)</f>
        <v>13022.539999999999</v>
      </c>
    </row>
    <row r="16" spans="1:9">
      <c r="A16" t="s">
        <v>18</v>
      </c>
      <c r="B16" s="10">
        <f>SUM(D11)</f>
        <v>38354</v>
      </c>
    </row>
    <row r="17" spans="1:5" ht="15.75" thickBot="1">
      <c r="A17" s="2" t="s">
        <v>19</v>
      </c>
      <c r="B17" s="27">
        <f>SUM(B14+B15)-B16</f>
        <v>1553003.9500000002</v>
      </c>
      <c r="E17" s="10"/>
    </row>
    <row r="18" spans="1:5" ht="15.75" thickTop="1"/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23C8-97F7-4AA1-AA91-97CF5EBFEF15}">
  <dimension ref="A1:G12"/>
  <sheetViews>
    <sheetView workbookViewId="0">
      <selection activeCell="C25" sqref="C25"/>
    </sheetView>
  </sheetViews>
  <sheetFormatPr defaultRowHeight="15"/>
  <cols>
    <col min="1" max="1" width="44.7109375" bestFit="1" customWidth="1"/>
    <col min="2" max="2" width="13.7109375" bestFit="1" customWidth="1"/>
    <col min="3" max="3" width="68.5703125" customWidth="1"/>
    <col min="4" max="4" width="10.140625" style="7" bestFit="1" customWidth="1"/>
    <col min="5" max="6" width="11.28515625" style="7" bestFit="1" customWidth="1"/>
    <col min="7" max="7" width="13.140625" bestFit="1" customWidth="1"/>
  </cols>
  <sheetData>
    <row r="1" spans="1:7" s="2" customFormat="1">
      <c r="D1" s="38"/>
      <c r="E1" s="38"/>
      <c r="F1" s="13"/>
    </row>
    <row r="2" spans="1:7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7" ht="15.75">
      <c r="A3" s="1" t="s">
        <v>27</v>
      </c>
      <c r="B3" s="1"/>
      <c r="C3" s="1" t="s">
        <v>28</v>
      </c>
      <c r="D3" s="6"/>
      <c r="E3" s="6">
        <v>20000</v>
      </c>
      <c r="G3" t="s">
        <v>29</v>
      </c>
    </row>
    <row r="4" spans="1:7" ht="15.75">
      <c r="A4" s="1" t="s">
        <v>30</v>
      </c>
      <c r="B4" s="1"/>
      <c r="C4" s="1" t="s">
        <v>31</v>
      </c>
      <c r="D4" s="6"/>
      <c r="E4" s="6"/>
      <c r="F4" s="7">
        <v>13000</v>
      </c>
    </row>
    <row r="5" spans="1:7" ht="15.75">
      <c r="A5" s="1" t="s">
        <v>32</v>
      </c>
      <c r="B5" s="1"/>
      <c r="C5" s="1" t="s">
        <v>33</v>
      </c>
      <c r="D5" s="6"/>
      <c r="E5" s="6"/>
      <c r="F5" s="7">
        <v>14900</v>
      </c>
    </row>
    <row r="6" spans="1:7" ht="15.75">
      <c r="A6" s="1" t="s">
        <v>34</v>
      </c>
      <c r="B6" s="1"/>
      <c r="C6" s="1" t="s">
        <v>35</v>
      </c>
      <c r="D6" s="6"/>
      <c r="E6" s="6"/>
      <c r="F6" s="6"/>
      <c r="G6">
        <v>2020</v>
      </c>
    </row>
    <row r="7" spans="1:7" ht="15.75">
      <c r="A7" s="1" t="s">
        <v>36</v>
      </c>
      <c r="B7" s="1"/>
      <c r="C7" s="1" t="s">
        <v>37</v>
      </c>
      <c r="D7" s="6"/>
      <c r="E7" s="6">
        <v>12287</v>
      </c>
      <c r="F7" s="6"/>
      <c r="G7" t="s">
        <v>38</v>
      </c>
    </row>
    <row r="8" spans="1:7" ht="15.75">
      <c r="A8" s="1" t="s">
        <v>39</v>
      </c>
      <c r="B8" s="1">
        <v>2015</v>
      </c>
      <c r="C8" s="1" t="s">
        <v>40</v>
      </c>
      <c r="D8" s="6"/>
      <c r="E8" s="6"/>
      <c r="F8" s="6">
        <v>33718</v>
      </c>
    </row>
    <row r="9" spans="1:7" ht="15.75">
      <c r="A9" s="1" t="s">
        <v>41</v>
      </c>
      <c r="B9" s="1" t="s">
        <v>42</v>
      </c>
      <c r="C9" s="1" t="s">
        <v>43</v>
      </c>
      <c r="F9" s="7">
        <v>29113.33</v>
      </c>
    </row>
    <row r="10" spans="1:7" ht="15.75">
      <c r="A10" s="1"/>
      <c r="B10" s="1"/>
    </row>
    <row r="11" spans="1:7" ht="15.75" thickBot="1">
      <c r="C11" s="2" t="s">
        <v>15</v>
      </c>
      <c r="D11" s="26">
        <f>SUM(D3:D9)</f>
        <v>0</v>
      </c>
      <c r="E11" s="26">
        <f>SUM(E3:E9)</f>
        <v>32287</v>
      </c>
      <c r="F11" s="26">
        <f>SUM(F3:F9)</f>
        <v>90731.33</v>
      </c>
    </row>
    <row r="12" spans="1:7" ht="15.75" thickTop="1"/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08AD-3C08-4383-A34F-EB7BCF738003}">
  <dimension ref="A1:I16"/>
  <sheetViews>
    <sheetView zoomScaleNormal="100" zoomScaleSheetLayoutView="100" workbookViewId="0">
      <selection activeCell="C23" sqref="C23:C24"/>
    </sheetView>
  </sheetViews>
  <sheetFormatPr defaultRowHeight="15"/>
  <cols>
    <col min="1" max="1" width="44.7109375" bestFit="1" customWidth="1"/>
    <col min="2" max="2" width="13.7109375" bestFit="1" customWidth="1"/>
    <col min="3" max="3" width="57.85546875" bestFit="1" customWidth="1"/>
    <col min="4" max="4" width="11.140625" style="7" bestFit="1" customWidth="1"/>
    <col min="5" max="5" width="9.28515625" style="7" bestFit="1" customWidth="1"/>
    <col min="6" max="6" width="12.7109375" style="7" bestFit="1" customWidth="1"/>
    <col min="7" max="7" width="13.140625" bestFit="1" customWidth="1"/>
    <col min="9" max="9" width="11.5703125" bestFit="1" customWidth="1"/>
  </cols>
  <sheetData>
    <row r="1" spans="1:9" s="2" customFormat="1">
      <c r="D1" s="38">
        <v>84.291666666666671</v>
      </c>
      <c r="E1" s="38"/>
      <c r="F1" s="13"/>
    </row>
    <row r="2" spans="1:9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9" ht="15.75">
      <c r="A3" s="1" t="s">
        <v>44</v>
      </c>
      <c r="B3" s="1"/>
      <c r="C3" t="s">
        <v>45</v>
      </c>
      <c r="F3" s="7">
        <v>0</v>
      </c>
    </row>
    <row r="4" spans="1:9" ht="15.75">
      <c r="A4" s="1" t="s">
        <v>46</v>
      </c>
      <c r="B4" s="1"/>
      <c r="C4" t="s">
        <v>47</v>
      </c>
      <c r="F4" s="7">
        <v>1</v>
      </c>
    </row>
    <row r="5" spans="1:9" ht="15.75">
      <c r="A5" s="1" t="s">
        <v>48</v>
      </c>
      <c r="B5" s="1"/>
      <c r="C5" t="s">
        <v>47</v>
      </c>
      <c r="F5" s="7">
        <v>1</v>
      </c>
    </row>
    <row r="6" spans="1:9" ht="15.75">
      <c r="A6" s="1" t="s">
        <v>49</v>
      </c>
      <c r="B6" s="1"/>
      <c r="C6" t="s">
        <v>47</v>
      </c>
      <c r="F6" s="7">
        <v>1</v>
      </c>
    </row>
    <row r="7" spans="1:9" ht="15.75">
      <c r="A7" s="1" t="s">
        <v>50</v>
      </c>
      <c r="B7" s="1"/>
      <c r="C7" t="s">
        <v>51</v>
      </c>
      <c r="F7" s="7">
        <v>65000</v>
      </c>
    </row>
    <row r="8" spans="1:9" ht="15.75">
      <c r="A8" s="1" t="s">
        <v>52</v>
      </c>
      <c r="B8" s="1"/>
      <c r="C8" t="s">
        <v>51</v>
      </c>
      <c r="F8" s="7">
        <v>35000</v>
      </c>
    </row>
    <row r="9" spans="1:9" ht="15.75">
      <c r="A9" s="1" t="s">
        <v>12</v>
      </c>
      <c r="B9" s="1"/>
      <c r="C9" t="s">
        <v>53</v>
      </c>
      <c r="F9" s="7">
        <v>370000</v>
      </c>
    </row>
    <row r="10" spans="1:9" ht="15.75">
      <c r="A10" s="1" t="s">
        <v>54</v>
      </c>
      <c r="B10" s="1"/>
      <c r="C10" t="s">
        <v>55</v>
      </c>
      <c r="H10">
        <v>765500</v>
      </c>
      <c r="I10" t="s">
        <v>56</v>
      </c>
    </row>
    <row r="11" spans="1:9" ht="15.75" thickBot="1">
      <c r="C11" s="2" t="s">
        <v>15</v>
      </c>
      <c r="D11" s="26">
        <f>SUM(D3:D10)</f>
        <v>0</v>
      </c>
      <c r="E11" s="26">
        <f>SUM(E3:E10)</f>
        <v>0</v>
      </c>
      <c r="F11" s="26">
        <f>SUM(F3:F10)</f>
        <v>470003</v>
      </c>
    </row>
    <row r="12" spans="1:9" ht="15.75" thickTop="1"/>
    <row r="13" spans="1:9" ht="15.75">
      <c r="A13" s="1"/>
      <c r="I13" s="3"/>
    </row>
    <row r="14" spans="1:9">
      <c r="I14" s="3"/>
    </row>
    <row r="15" spans="1:9">
      <c r="I15" s="3"/>
    </row>
    <row r="16" spans="1:9">
      <c r="I16" s="3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2153-A46B-4C10-926D-4F3BF3E843D9}">
  <sheetPr>
    <pageSetUpPr fitToPage="1"/>
  </sheetPr>
  <dimension ref="A1:J136"/>
  <sheetViews>
    <sheetView workbookViewId="0">
      <pane ySplit="2" topLeftCell="C135" activePane="bottomLeft" state="frozen"/>
      <selection pane="bottomLeft" activeCell="C135" sqref="C135"/>
    </sheetView>
  </sheetViews>
  <sheetFormatPr defaultRowHeight="15"/>
  <cols>
    <col min="1" max="1" width="44.7109375" bestFit="1" customWidth="1"/>
    <col min="2" max="2" width="13.7109375" bestFit="1" customWidth="1"/>
    <col min="3" max="3" width="41.85546875" bestFit="1" customWidth="1"/>
    <col min="4" max="4" width="9.5703125" style="7" bestFit="1" customWidth="1"/>
    <col min="5" max="5" width="9.28515625" style="7" bestFit="1" customWidth="1"/>
    <col min="6" max="6" width="10.140625" style="7" bestFit="1" customWidth="1"/>
    <col min="7" max="7" width="21.28515625" style="7" customWidth="1"/>
    <col min="8" max="8" width="18.28515625" bestFit="1" customWidth="1"/>
    <col min="10" max="10" width="9.5703125" bestFit="1" customWidth="1"/>
  </cols>
  <sheetData>
    <row r="1" spans="1:10" s="2" customFormat="1">
      <c r="D1" s="39" t="s">
        <v>57</v>
      </c>
      <c r="E1" s="39"/>
      <c r="F1" s="13"/>
      <c r="G1" s="13"/>
    </row>
    <row r="2" spans="1:10" s="2" customFormat="1" ht="30">
      <c r="A2" s="2" t="s">
        <v>20</v>
      </c>
      <c r="B2" s="2" t="s">
        <v>21</v>
      </c>
      <c r="C2" s="2" t="s">
        <v>58</v>
      </c>
      <c r="D2" s="13" t="s">
        <v>23</v>
      </c>
      <c r="E2" s="13" t="s">
        <v>24</v>
      </c>
      <c r="F2" s="13" t="s">
        <v>25</v>
      </c>
      <c r="G2" s="32" t="s">
        <v>59</v>
      </c>
      <c r="H2" s="2" t="s">
        <v>26</v>
      </c>
    </row>
    <row r="3" spans="1:10">
      <c r="A3" s="28" t="s">
        <v>60</v>
      </c>
    </row>
    <row r="4" spans="1:10">
      <c r="A4" t="s">
        <v>61</v>
      </c>
      <c r="F4" s="7">
        <v>500</v>
      </c>
      <c r="G4" s="7">
        <v>500</v>
      </c>
      <c r="J4" s="2"/>
    </row>
    <row r="5" spans="1:10">
      <c r="A5" t="s">
        <v>62</v>
      </c>
      <c r="B5" t="s">
        <v>63</v>
      </c>
      <c r="C5" t="s">
        <v>64</v>
      </c>
      <c r="F5" s="7">
        <v>274</v>
      </c>
      <c r="G5" s="7">
        <v>320</v>
      </c>
    </row>
    <row r="6" spans="1:10">
      <c r="A6" t="s">
        <v>65</v>
      </c>
      <c r="B6" t="s">
        <v>66</v>
      </c>
      <c r="C6" t="s">
        <v>67</v>
      </c>
      <c r="F6" s="7">
        <v>41</v>
      </c>
      <c r="G6" s="7">
        <v>60</v>
      </c>
    </row>
    <row r="7" spans="1:10">
      <c r="A7" t="s">
        <v>68</v>
      </c>
      <c r="B7" t="s">
        <v>69</v>
      </c>
      <c r="C7" t="s">
        <v>70</v>
      </c>
      <c r="F7" s="7">
        <v>36.880000000000003</v>
      </c>
      <c r="G7" s="7">
        <v>65</v>
      </c>
    </row>
    <row r="8" spans="1:10">
      <c r="A8" t="s">
        <v>71</v>
      </c>
      <c r="B8" t="s">
        <v>69</v>
      </c>
      <c r="C8" t="s">
        <v>72</v>
      </c>
      <c r="F8" s="7">
        <v>27.49</v>
      </c>
      <c r="G8" s="7">
        <v>30</v>
      </c>
    </row>
    <row r="9" spans="1:10">
      <c r="A9" t="s">
        <v>73</v>
      </c>
      <c r="F9" s="7">
        <v>8</v>
      </c>
      <c r="G9" s="7">
        <v>10</v>
      </c>
    </row>
    <row r="10" spans="1:10">
      <c r="A10" t="s">
        <v>74</v>
      </c>
      <c r="F10" s="7">
        <v>3</v>
      </c>
      <c r="G10" s="7">
        <v>5</v>
      </c>
    </row>
    <row r="11" spans="1:10">
      <c r="A11" t="s">
        <v>75</v>
      </c>
      <c r="B11" s="5">
        <v>43101</v>
      </c>
      <c r="C11" t="s">
        <v>76</v>
      </c>
      <c r="E11" s="7">
        <v>220</v>
      </c>
      <c r="F11" s="7">
        <v>0</v>
      </c>
      <c r="H11" t="s">
        <v>77</v>
      </c>
    </row>
    <row r="12" spans="1:10">
      <c r="A12" s="28" t="s">
        <v>78</v>
      </c>
      <c r="J12" s="4"/>
    </row>
    <row r="13" spans="1:10">
      <c r="A13" t="s">
        <v>79</v>
      </c>
      <c r="C13" t="s">
        <v>80</v>
      </c>
      <c r="F13" s="7">
        <v>800</v>
      </c>
      <c r="G13" s="7">
        <v>1350</v>
      </c>
    </row>
    <row r="14" spans="1:10">
      <c r="A14" t="s">
        <v>81</v>
      </c>
      <c r="B14" s="5">
        <v>43405</v>
      </c>
      <c r="C14" t="s">
        <v>82</v>
      </c>
      <c r="F14" s="7">
        <v>500</v>
      </c>
      <c r="G14" s="7">
        <v>300</v>
      </c>
    </row>
    <row r="15" spans="1:10">
      <c r="A15" t="s">
        <v>83</v>
      </c>
      <c r="B15" s="5" t="s">
        <v>84</v>
      </c>
      <c r="E15" s="7">
        <v>960</v>
      </c>
      <c r="F15" s="7">
        <v>0</v>
      </c>
      <c r="H15" s="4" t="s">
        <v>85</v>
      </c>
      <c r="I15" s="4"/>
      <c r="J15" s="7"/>
    </row>
    <row r="16" spans="1:10">
      <c r="A16" t="s">
        <v>86</v>
      </c>
      <c r="C16" t="s">
        <v>87</v>
      </c>
      <c r="F16" s="7">
        <v>0</v>
      </c>
      <c r="H16" t="s">
        <v>88</v>
      </c>
    </row>
    <row r="17" spans="1:10">
      <c r="A17" t="s">
        <v>86</v>
      </c>
      <c r="C17" t="s">
        <v>89</v>
      </c>
      <c r="F17" s="7">
        <v>50</v>
      </c>
      <c r="G17" s="7">
        <v>1300</v>
      </c>
    </row>
    <row r="18" spans="1:10">
      <c r="A18" t="s">
        <v>90</v>
      </c>
      <c r="F18" s="7">
        <v>50</v>
      </c>
      <c r="G18" s="7">
        <v>45</v>
      </c>
    </row>
    <row r="19" spans="1:10">
      <c r="A19" t="s">
        <v>91</v>
      </c>
      <c r="F19" s="7">
        <v>70</v>
      </c>
      <c r="G19" s="7">
        <v>50</v>
      </c>
    </row>
    <row r="20" spans="1:10">
      <c r="A20" t="s">
        <v>92</v>
      </c>
      <c r="F20" s="7">
        <v>400</v>
      </c>
      <c r="G20" s="7">
        <v>400</v>
      </c>
      <c r="H20" s="4"/>
      <c r="I20" s="4"/>
    </row>
    <row r="21" spans="1:10">
      <c r="A21" t="s">
        <v>93</v>
      </c>
      <c r="B21" s="5" t="s">
        <v>94</v>
      </c>
      <c r="C21" s="4"/>
      <c r="F21" s="7">
        <v>0</v>
      </c>
      <c r="H21" t="s">
        <v>95</v>
      </c>
    </row>
    <row r="22" spans="1:10">
      <c r="A22" t="s">
        <v>96</v>
      </c>
      <c r="B22" t="s">
        <v>97</v>
      </c>
      <c r="C22" t="s">
        <v>98</v>
      </c>
      <c r="F22" s="7">
        <v>192</v>
      </c>
      <c r="G22" s="7">
        <v>175</v>
      </c>
    </row>
    <row r="23" spans="1:10">
      <c r="A23" t="s">
        <v>99</v>
      </c>
      <c r="B23" t="s">
        <v>97</v>
      </c>
      <c r="C23" t="s">
        <v>100</v>
      </c>
      <c r="F23" s="7">
        <v>100</v>
      </c>
      <c r="G23" s="7">
        <v>400</v>
      </c>
    </row>
    <row r="24" spans="1:10">
      <c r="A24" t="s">
        <v>101</v>
      </c>
      <c r="B24" s="5" t="s">
        <v>102</v>
      </c>
      <c r="F24" s="7">
        <v>300</v>
      </c>
      <c r="G24" s="7">
        <v>1200</v>
      </c>
    </row>
    <row r="25" spans="1:10">
      <c r="A25" t="s">
        <v>103</v>
      </c>
      <c r="B25" s="5" t="s">
        <v>104</v>
      </c>
      <c r="F25" s="7">
        <v>60</v>
      </c>
      <c r="G25" s="7">
        <v>60</v>
      </c>
    </row>
    <row r="26" spans="1:10">
      <c r="A26" s="28" t="s">
        <v>105</v>
      </c>
      <c r="H26" s="4"/>
      <c r="I26" s="4"/>
      <c r="J26" s="7"/>
    </row>
    <row r="27" spans="1:10">
      <c r="A27" t="s">
        <v>106</v>
      </c>
      <c r="B27" t="s">
        <v>107</v>
      </c>
      <c r="C27" t="s">
        <v>108</v>
      </c>
      <c r="F27" s="7">
        <v>0</v>
      </c>
      <c r="H27" t="s">
        <v>109</v>
      </c>
      <c r="I27" s="4"/>
      <c r="J27" s="4"/>
    </row>
    <row r="28" spans="1:10">
      <c r="A28" t="s">
        <v>110</v>
      </c>
      <c r="B28" s="9" t="s">
        <v>111</v>
      </c>
      <c r="C28" s="8">
        <v>1310</v>
      </c>
      <c r="F28" s="12">
        <v>0</v>
      </c>
      <c r="G28" s="12"/>
      <c r="H28" s="9" t="s">
        <v>112</v>
      </c>
      <c r="I28" s="4"/>
      <c r="J28" s="4"/>
    </row>
    <row r="29" spans="1:10">
      <c r="A29" t="s">
        <v>113</v>
      </c>
      <c r="B29" t="s">
        <v>114</v>
      </c>
      <c r="C29" t="s">
        <v>115</v>
      </c>
      <c r="F29" s="7">
        <v>739</v>
      </c>
      <c r="G29" s="7">
        <v>725</v>
      </c>
    </row>
    <row r="30" spans="1:10">
      <c r="A30" t="s">
        <v>113</v>
      </c>
      <c r="B30" t="s">
        <v>114</v>
      </c>
      <c r="C30" t="s">
        <v>116</v>
      </c>
      <c r="E30" s="7">
        <v>739</v>
      </c>
      <c r="F30" s="7">
        <v>0</v>
      </c>
      <c r="H30" t="s">
        <v>85</v>
      </c>
    </row>
    <row r="31" spans="1:10">
      <c r="A31" t="s">
        <v>117</v>
      </c>
      <c r="B31" t="s">
        <v>114</v>
      </c>
      <c r="C31" t="s">
        <v>118</v>
      </c>
      <c r="F31" s="7">
        <v>508</v>
      </c>
      <c r="G31" s="7">
        <v>600</v>
      </c>
    </row>
    <row r="32" spans="1:10">
      <c r="A32" t="s">
        <v>117</v>
      </c>
      <c r="B32" t="s">
        <v>114</v>
      </c>
      <c r="C32" t="s">
        <v>119</v>
      </c>
      <c r="F32" s="7">
        <v>508</v>
      </c>
      <c r="G32" s="7">
        <v>600</v>
      </c>
    </row>
    <row r="33" spans="1:8">
      <c r="A33" t="s">
        <v>120</v>
      </c>
      <c r="B33" s="9"/>
      <c r="C33" t="s">
        <v>121</v>
      </c>
      <c r="D33" s="14"/>
      <c r="F33" s="33">
        <v>880</v>
      </c>
      <c r="G33" s="7">
        <v>880</v>
      </c>
    </row>
    <row r="34" spans="1:8">
      <c r="A34" t="s">
        <v>122</v>
      </c>
      <c r="B34" s="9"/>
      <c r="C34" t="s">
        <v>123</v>
      </c>
      <c r="D34" s="14"/>
      <c r="F34" s="7">
        <f>415*2</f>
        <v>830</v>
      </c>
      <c r="G34" s="7">
        <v>820</v>
      </c>
    </row>
    <row r="35" spans="1:8">
      <c r="A35" t="s">
        <v>124</v>
      </c>
      <c r="B35" s="9"/>
      <c r="C35" t="s">
        <v>125</v>
      </c>
      <c r="F35" s="7">
        <v>350</v>
      </c>
      <c r="G35" s="7">
        <v>750</v>
      </c>
    </row>
    <row r="36" spans="1:8">
      <c r="A36" t="s">
        <v>124</v>
      </c>
      <c r="B36" s="9"/>
      <c r="C36" t="s">
        <v>126</v>
      </c>
      <c r="E36" s="7">
        <v>600</v>
      </c>
      <c r="F36" s="7">
        <v>0</v>
      </c>
      <c r="G36" s="7">
        <v>0</v>
      </c>
      <c r="H36" t="s">
        <v>85</v>
      </c>
    </row>
    <row r="37" spans="1:8">
      <c r="A37" t="s">
        <v>122</v>
      </c>
      <c r="B37" s="9">
        <v>2018</v>
      </c>
      <c r="C37" t="s">
        <v>127</v>
      </c>
      <c r="F37" s="7">
        <v>75</v>
      </c>
      <c r="G37" s="7">
        <v>600</v>
      </c>
    </row>
    <row r="38" spans="1:8">
      <c r="A38" t="s">
        <v>128</v>
      </c>
      <c r="B38" s="9"/>
      <c r="C38" t="s">
        <v>129</v>
      </c>
      <c r="D38" s="14"/>
      <c r="E38" s="7">
        <v>710</v>
      </c>
      <c r="F38" s="7">
        <v>0</v>
      </c>
      <c r="G38" s="7">
        <v>0</v>
      </c>
      <c r="H38" t="s">
        <v>85</v>
      </c>
    </row>
    <row r="39" spans="1:8">
      <c r="A39" t="s">
        <v>128</v>
      </c>
      <c r="B39" s="9">
        <v>2018</v>
      </c>
      <c r="C39" t="s">
        <v>130</v>
      </c>
      <c r="D39" s="12"/>
      <c r="E39" s="7">
        <v>1848</v>
      </c>
      <c r="F39" s="7">
        <v>0</v>
      </c>
      <c r="G39" s="7">
        <v>0</v>
      </c>
      <c r="H39" t="s">
        <v>85</v>
      </c>
    </row>
    <row r="40" spans="1:8">
      <c r="A40" t="s">
        <v>131</v>
      </c>
      <c r="B40" s="9"/>
      <c r="C40" t="s">
        <v>132</v>
      </c>
      <c r="D40" s="12"/>
      <c r="F40" s="13">
        <v>0</v>
      </c>
      <c r="G40" s="13">
        <v>0</v>
      </c>
    </row>
    <row r="41" spans="1:8">
      <c r="A41" t="s">
        <v>133</v>
      </c>
      <c r="B41" s="9" t="s">
        <v>134</v>
      </c>
      <c r="C41" t="s">
        <v>135</v>
      </c>
      <c r="D41" s="12"/>
      <c r="E41" s="7">
        <v>230</v>
      </c>
      <c r="F41" s="7">
        <v>0</v>
      </c>
      <c r="G41" s="7">
        <v>0</v>
      </c>
    </row>
    <row r="42" spans="1:8">
      <c r="A42" t="s">
        <v>136</v>
      </c>
      <c r="B42" s="9" t="s">
        <v>137</v>
      </c>
      <c r="C42" t="s">
        <v>138</v>
      </c>
      <c r="D42" s="12"/>
      <c r="H42">
        <v>2021</v>
      </c>
    </row>
    <row r="43" spans="1:8">
      <c r="A43" t="s">
        <v>139</v>
      </c>
      <c r="B43" s="9" t="s">
        <v>140</v>
      </c>
      <c r="C43" t="s">
        <v>141</v>
      </c>
      <c r="D43" s="12"/>
      <c r="E43" s="7">
        <v>265</v>
      </c>
      <c r="F43" s="7">
        <v>0</v>
      </c>
      <c r="G43" s="7">
        <v>0</v>
      </c>
      <c r="H43" t="s">
        <v>85</v>
      </c>
    </row>
    <row r="44" spans="1:8">
      <c r="A44" t="s">
        <v>142</v>
      </c>
      <c r="B44" s="9" t="s">
        <v>140</v>
      </c>
      <c r="C44" t="s">
        <v>143</v>
      </c>
      <c r="D44" s="12"/>
      <c r="F44" s="7">
        <v>230</v>
      </c>
      <c r="G44" s="7">
        <v>370</v>
      </c>
    </row>
    <row r="45" spans="1:8">
      <c r="A45" t="s">
        <v>144</v>
      </c>
      <c r="B45" s="9" t="s">
        <v>140</v>
      </c>
      <c r="C45" t="s">
        <v>145</v>
      </c>
      <c r="D45" s="12"/>
      <c r="E45" s="7">
        <v>365</v>
      </c>
      <c r="F45" s="7">
        <v>0</v>
      </c>
      <c r="G45" s="7">
        <v>0</v>
      </c>
      <c r="H45" t="s">
        <v>85</v>
      </c>
    </row>
    <row r="46" spans="1:8">
      <c r="A46" t="s">
        <v>146</v>
      </c>
      <c r="B46" s="9" t="s">
        <v>140</v>
      </c>
      <c r="C46" t="s">
        <v>147</v>
      </c>
      <c r="D46" s="12"/>
      <c r="F46" s="7">
        <v>280</v>
      </c>
      <c r="G46" s="7">
        <v>330</v>
      </c>
    </row>
    <row r="47" spans="1:8">
      <c r="A47" t="s">
        <v>148</v>
      </c>
      <c r="B47" s="9" t="s">
        <v>140</v>
      </c>
      <c r="C47" t="s">
        <v>149</v>
      </c>
      <c r="D47" s="12"/>
      <c r="F47" s="7">
        <v>840</v>
      </c>
      <c r="G47" s="7">
        <v>840</v>
      </c>
    </row>
    <row r="48" spans="1:8">
      <c r="A48" t="s">
        <v>150</v>
      </c>
      <c r="B48" s="9" t="s">
        <v>151</v>
      </c>
      <c r="C48" t="s">
        <v>152</v>
      </c>
      <c r="D48" s="12"/>
      <c r="F48" s="7">
        <v>310</v>
      </c>
      <c r="G48" s="7">
        <v>330</v>
      </c>
    </row>
    <row r="49" spans="1:7">
      <c r="A49" t="s">
        <v>150</v>
      </c>
      <c r="B49" s="9" t="s">
        <v>151</v>
      </c>
      <c r="C49" t="s">
        <v>153</v>
      </c>
      <c r="D49" s="12"/>
      <c r="F49" s="7">
        <v>310</v>
      </c>
      <c r="G49" s="7">
        <v>330</v>
      </c>
    </row>
    <row r="50" spans="1:7">
      <c r="A50" t="s">
        <v>154</v>
      </c>
      <c r="B50" s="9" t="s">
        <v>151</v>
      </c>
      <c r="C50" t="s">
        <v>155</v>
      </c>
      <c r="D50" s="12"/>
      <c r="F50" s="7">
        <v>550</v>
      </c>
      <c r="G50" s="7">
        <v>580</v>
      </c>
    </row>
    <row r="51" spans="1:7">
      <c r="A51" t="s">
        <v>156</v>
      </c>
      <c r="B51" s="9" t="s">
        <v>151</v>
      </c>
      <c r="C51" t="s">
        <v>157</v>
      </c>
      <c r="D51" s="12"/>
      <c r="F51" s="7">
        <v>270</v>
      </c>
      <c r="G51" s="7">
        <v>450</v>
      </c>
    </row>
    <row r="52" spans="1:7">
      <c r="A52" t="s">
        <v>158</v>
      </c>
      <c r="B52" s="9" t="s">
        <v>151</v>
      </c>
      <c r="D52" s="12"/>
      <c r="F52" s="7">
        <v>230</v>
      </c>
      <c r="G52" s="7">
        <v>230</v>
      </c>
    </row>
    <row r="53" spans="1:7">
      <c r="A53" t="s">
        <v>159</v>
      </c>
      <c r="B53" s="9" t="s">
        <v>151</v>
      </c>
      <c r="D53" s="12"/>
      <c r="F53" s="7">
        <v>96</v>
      </c>
      <c r="G53" s="7">
        <v>200</v>
      </c>
    </row>
    <row r="54" spans="1:7">
      <c r="A54" t="s">
        <v>160</v>
      </c>
      <c r="B54" s="9" t="s">
        <v>151</v>
      </c>
      <c r="C54" t="s">
        <v>161</v>
      </c>
      <c r="D54" s="12"/>
      <c r="F54" s="7">
        <v>210</v>
      </c>
      <c r="G54" s="7">
        <v>750</v>
      </c>
    </row>
    <row r="55" spans="1:7">
      <c r="A55" t="s">
        <v>162</v>
      </c>
      <c r="B55" s="9" t="s">
        <v>163</v>
      </c>
      <c r="D55" s="12"/>
      <c r="F55" s="7">
        <v>63.99</v>
      </c>
      <c r="G55" s="7">
        <v>150</v>
      </c>
    </row>
    <row r="56" spans="1:7">
      <c r="A56" t="s">
        <v>164</v>
      </c>
      <c r="B56" s="9" t="s">
        <v>165</v>
      </c>
      <c r="C56" t="s">
        <v>166</v>
      </c>
      <c r="D56" s="12"/>
      <c r="F56" s="7">
        <v>119</v>
      </c>
      <c r="G56" s="7">
        <v>170</v>
      </c>
    </row>
    <row r="57" spans="1:7">
      <c r="A57" t="s">
        <v>167</v>
      </c>
      <c r="B57" s="9" t="s">
        <v>168</v>
      </c>
      <c r="C57" t="s">
        <v>169</v>
      </c>
      <c r="D57" s="12"/>
      <c r="F57" s="7">
        <v>435</v>
      </c>
      <c r="G57" s="7">
        <v>580</v>
      </c>
    </row>
    <row r="58" spans="1:7">
      <c r="A58" t="s">
        <v>170</v>
      </c>
      <c r="B58" s="9" t="s">
        <v>168</v>
      </c>
      <c r="C58" t="s">
        <v>171</v>
      </c>
      <c r="D58" s="12"/>
      <c r="F58" s="7">
        <v>107.5</v>
      </c>
      <c r="G58" s="7">
        <v>150</v>
      </c>
    </row>
    <row r="59" spans="1:7">
      <c r="A59" t="s">
        <v>170</v>
      </c>
      <c r="B59" s="9" t="s">
        <v>168</v>
      </c>
      <c r="C59" t="s">
        <v>172</v>
      </c>
      <c r="D59" s="12"/>
      <c r="F59" s="7">
        <v>107.5</v>
      </c>
      <c r="G59" s="7">
        <v>107.5</v>
      </c>
    </row>
    <row r="60" spans="1:7">
      <c r="A60" t="s">
        <v>173</v>
      </c>
      <c r="B60" s="9" t="s">
        <v>174</v>
      </c>
      <c r="D60" s="12"/>
      <c r="F60" s="7">
        <v>99.9</v>
      </c>
      <c r="G60" s="7">
        <v>120</v>
      </c>
    </row>
    <row r="61" spans="1:7">
      <c r="A61" t="s">
        <v>175</v>
      </c>
      <c r="B61" s="9" t="s">
        <v>176</v>
      </c>
      <c r="D61" s="12"/>
      <c r="F61" s="7">
        <v>79.150000000000006</v>
      </c>
      <c r="G61" s="7">
        <v>100</v>
      </c>
    </row>
    <row r="62" spans="1:7">
      <c r="A62" t="s">
        <v>177</v>
      </c>
      <c r="B62" s="9">
        <v>2019</v>
      </c>
      <c r="D62" s="12"/>
      <c r="F62" s="7">
        <v>350</v>
      </c>
      <c r="G62" s="7">
        <v>500</v>
      </c>
    </row>
    <row r="63" spans="1:7">
      <c r="A63" t="s">
        <v>178</v>
      </c>
      <c r="B63" s="9" t="s">
        <v>179</v>
      </c>
      <c r="C63" t="s">
        <v>180</v>
      </c>
      <c r="D63" s="12">
        <v>129.97999999999999</v>
      </c>
      <c r="F63" s="7">
        <v>129.97999999999999</v>
      </c>
      <c r="G63" s="7">
        <v>129.97999999999999</v>
      </c>
    </row>
    <row r="64" spans="1:7">
      <c r="A64" t="s">
        <v>181</v>
      </c>
      <c r="B64" s="9" t="s">
        <v>182</v>
      </c>
      <c r="C64" t="s">
        <v>183</v>
      </c>
      <c r="D64" s="12">
        <v>238.34</v>
      </c>
      <c r="F64" s="7">
        <v>238.34</v>
      </c>
      <c r="G64" s="7">
        <v>238.34</v>
      </c>
    </row>
    <row r="65" spans="1:7">
      <c r="B65" s="9"/>
      <c r="D65" s="12"/>
    </row>
    <row r="66" spans="1:7">
      <c r="A66" t="s">
        <v>184</v>
      </c>
      <c r="B66" s="9" t="s">
        <v>182</v>
      </c>
      <c r="C66" t="s">
        <v>185</v>
      </c>
      <c r="D66" s="12">
        <v>295</v>
      </c>
      <c r="F66" s="7">
        <v>295</v>
      </c>
      <c r="G66" s="7">
        <v>370</v>
      </c>
    </row>
    <row r="67" spans="1:7">
      <c r="A67" t="s">
        <v>186</v>
      </c>
      <c r="B67" s="9" t="s">
        <v>182</v>
      </c>
      <c r="C67" t="s">
        <v>187</v>
      </c>
      <c r="D67" s="12">
        <v>562</v>
      </c>
      <c r="F67" s="7">
        <v>562</v>
      </c>
      <c r="G67" s="7">
        <v>562</v>
      </c>
    </row>
    <row r="68" spans="1:7">
      <c r="A68" t="s">
        <v>188</v>
      </c>
      <c r="B68" s="9" t="s">
        <v>182</v>
      </c>
      <c r="C68" t="s">
        <v>189</v>
      </c>
      <c r="D68" s="12">
        <v>240</v>
      </c>
      <c r="F68" s="7">
        <v>240</v>
      </c>
      <c r="G68" s="7">
        <v>240</v>
      </c>
    </row>
    <row r="69" spans="1:7">
      <c r="A69" t="s">
        <v>190</v>
      </c>
      <c r="B69" s="9" t="s">
        <v>191</v>
      </c>
      <c r="C69" t="s">
        <v>192</v>
      </c>
      <c r="D69" s="12">
        <v>490</v>
      </c>
      <c r="F69" s="7">
        <v>490</v>
      </c>
      <c r="G69" s="7">
        <v>490</v>
      </c>
    </row>
    <row r="70" spans="1:7">
      <c r="A70" t="s">
        <v>193</v>
      </c>
      <c r="B70" s="9" t="s">
        <v>191</v>
      </c>
      <c r="C70" s="8">
        <v>966777101</v>
      </c>
      <c r="D70" s="12">
        <v>280</v>
      </c>
      <c r="F70" s="7">
        <v>280</v>
      </c>
      <c r="G70" s="7">
        <v>350</v>
      </c>
    </row>
    <row r="71" spans="1:7">
      <c r="A71" t="s">
        <v>194</v>
      </c>
      <c r="B71" s="9" t="s">
        <v>195</v>
      </c>
      <c r="C71" s="8">
        <v>540215815</v>
      </c>
      <c r="D71" s="12">
        <v>510</v>
      </c>
      <c r="F71" s="7">
        <v>510</v>
      </c>
      <c r="G71" s="7">
        <v>510</v>
      </c>
    </row>
    <row r="72" spans="1:7">
      <c r="A72" t="s">
        <v>194</v>
      </c>
      <c r="B72" s="9" t="s">
        <v>195</v>
      </c>
      <c r="C72" s="8">
        <v>540215833</v>
      </c>
      <c r="D72" s="12">
        <v>510</v>
      </c>
      <c r="F72" s="7">
        <v>510</v>
      </c>
      <c r="G72" s="7">
        <v>510</v>
      </c>
    </row>
    <row r="73" spans="1:7">
      <c r="A73" t="s">
        <v>196</v>
      </c>
      <c r="B73" s="9"/>
      <c r="C73" s="8">
        <v>200806</v>
      </c>
      <c r="D73" s="12"/>
      <c r="F73" s="33">
        <v>700</v>
      </c>
      <c r="G73" s="7">
        <v>700</v>
      </c>
    </row>
    <row r="74" spans="1:7">
      <c r="A74" t="s">
        <v>197</v>
      </c>
      <c r="B74" s="9"/>
      <c r="C74" s="8">
        <v>2020410051</v>
      </c>
      <c r="D74" s="12"/>
      <c r="F74" s="33">
        <v>550</v>
      </c>
      <c r="G74" s="7">
        <v>550</v>
      </c>
    </row>
    <row r="75" spans="1:7">
      <c r="A75" t="s">
        <v>198</v>
      </c>
      <c r="B75" s="9"/>
      <c r="C75" s="8">
        <v>202305190</v>
      </c>
      <c r="D75" s="12"/>
      <c r="F75" s="33">
        <v>370</v>
      </c>
      <c r="G75" s="7">
        <v>370</v>
      </c>
    </row>
    <row r="76" spans="1:7">
      <c r="A76" t="s">
        <v>199</v>
      </c>
      <c r="B76" s="9"/>
      <c r="C76" s="8">
        <v>929761707</v>
      </c>
      <c r="D76" s="12"/>
      <c r="F76" s="33">
        <v>150</v>
      </c>
      <c r="G76" s="7">
        <v>150</v>
      </c>
    </row>
    <row r="77" spans="1:7">
      <c r="A77" t="s">
        <v>199</v>
      </c>
      <c r="C77" s="8">
        <v>931475449</v>
      </c>
      <c r="D77" s="13"/>
      <c r="E77" s="13"/>
      <c r="F77" s="33">
        <v>150</v>
      </c>
      <c r="G77" s="7">
        <v>150</v>
      </c>
    </row>
    <row r="78" spans="1:7">
      <c r="A78" t="s">
        <v>200</v>
      </c>
      <c r="C78" t="s">
        <v>201</v>
      </c>
      <c r="F78" s="33">
        <v>100</v>
      </c>
      <c r="G78" s="7">
        <v>100</v>
      </c>
    </row>
    <row r="79" spans="1:7">
      <c r="A79" t="s">
        <v>202</v>
      </c>
      <c r="C79" s="8">
        <v>5242066</v>
      </c>
      <c r="F79" s="33">
        <v>110</v>
      </c>
      <c r="G79" s="7">
        <v>110</v>
      </c>
    </row>
    <row r="80" spans="1:7">
      <c r="A80" t="s">
        <v>202</v>
      </c>
      <c r="C80" s="8">
        <v>5242067</v>
      </c>
      <c r="F80" s="33">
        <v>110</v>
      </c>
      <c r="G80" s="7">
        <v>110</v>
      </c>
    </row>
    <row r="81" spans="1:7">
      <c r="A81" t="s">
        <v>202</v>
      </c>
      <c r="C81" s="8">
        <v>3472214</v>
      </c>
      <c r="F81" s="33">
        <v>110</v>
      </c>
      <c r="G81" s="7">
        <v>110</v>
      </c>
    </row>
    <row r="82" spans="1:7">
      <c r="A82" t="s">
        <v>202</v>
      </c>
      <c r="C82" s="8">
        <v>3472212</v>
      </c>
      <c r="F82" s="33">
        <v>110</v>
      </c>
      <c r="G82" s="7">
        <v>110</v>
      </c>
    </row>
    <row r="83" spans="1:7">
      <c r="A83" t="s">
        <v>203</v>
      </c>
      <c r="C83" s="8">
        <v>1427816</v>
      </c>
      <c r="F83" s="33">
        <v>265</v>
      </c>
      <c r="G83" s="7">
        <v>265</v>
      </c>
    </row>
    <row r="84" spans="1:7">
      <c r="A84" t="s">
        <v>203</v>
      </c>
      <c r="C84" s="8">
        <v>4950618</v>
      </c>
      <c r="F84" s="33">
        <v>265</v>
      </c>
      <c r="G84" s="7">
        <v>265</v>
      </c>
    </row>
    <row r="85" spans="1:7">
      <c r="A85" t="s">
        <v>203</v>
      </c>
      <c r="C85" s="8">
        <v>2184927</v>
      </c>
      <c r="F85" s="33">
        <v>265</v>
      </c>
      <c r="G85" s="7">
        <v>265</v>
      </c>
    </row>
    <row r="86" spans="1:7">
      <c r="A86" t="s">
        <v>203</v>
      </c>
      <c r="C86" s="8">
        <v>4950542</v>
      </c>
      <c r="F86" s="33">
        <v>265</v>
      </c>
      <c r="G86" s="7">
        <v>265</v>
      </c>
    </row>
    <row r="87" spans="1:7">
      <c r="A87" t="s">
        <v>203</v>
      </c>
      <c r="C87" s="8">
        <v>3164003</v>
      </c>
      <c r="F87" s="33">
        <v>265</v>
      </c>
      <c r="G87" s="7">
        <v>265</v>
      </c>
    </row>
    <row r="88" spans="1:7">
      <c r="A88" t="s">
        <v>203</v>
      </c>
      <c r="C88" s="8">
        <v>3163978</v>
      </c>
      <c r="F88" s="33">
        <v>265</v>
      </c>
      <c r="G88" s="7">
        <v>265</v>
      </c>
    </row>
    <row r="89" spans="1:7">
      <c r="A89" t="s">
        <v>203</v>
      </c>
      <c r="C89" s="8">
        <v>3163969</v>
      </c>
      <c r="F89" s="33">
        <v>265</v>
      </c>
      <c r="G89" s="7">
        <v>265</v>
      </c>
    </row>
    <row r="90" spans="1:7">
      <c r="A90" t="s">
        <v>203</v>
      </c>
      <c r="C90" s="8">
        <v>4950552</v>
      </c>
      <c r="F90" s="33">
        <v>265</v>
      </c>
      <c r="G90" s="7">
        <v>265</v>
      </c>
    </row>
    <row r="91" spans="1:7">
      <c r="A91" t="s">
        <v>203</v>
      </c>
      <c r="C91" s="8">
        <v>4507399</v>
      </c>
      <c r="F91" s="33">
        <v>265</v>
      </c>
      <c r="G91" s="7">
        <v>265</v>
      </c>
    </row>
    <row r="92" spans="1:7">
      <c r="A92" t="s">
        <v>204</v>
      </c>
      <c r="F92" s="33">
        <v>70</v>
      </c>
      <c r="G92" s="7">
        <v>70</v>
      </c>
    </row>
    <row r="93" spans="1:7">
      <c r="A93" t="s">
        <v>205</v>
      </c>
      <c r="C93" s="8">
        <v>4902297</v>
      </c>
      <c r="F93" s="33">
        <v>450</v>
      </c>
      <c r="G93" s="7">
        <v>450</v>
      </c>
    </row>
    <row r="94" spans="1:7">
      <c r="A94" t="s">
        <v>206</v>
      </c>
      <c r="C94" s="8">
        <v>322359</v>
      </c>
      <c r="F94" s="33">
        <v>90</v>
      </c>
      <c r="G94" s="7">
        <v>90</v>
      </c>
    </row>
    <row r="95" spans="1:7">
      <c r="A95" t="s">
        <v>207</v>
      </c>
      <c r="C95" s="8">
        <v>51605</v>
      </c>
      <c r="F95" s="33">
        <v>130</v>
      </c>
      <c r="G95" s="7">
        <v>130</v>
      </c>
    </row>
    <row r="96" spans="1:7">
      <c r="A96" t="s">
        <v>208</v>
      </c>
      <c r="C96" s="8">
        <v>4400082</v>
      </c>
      <c r="F96" s="33">
        <v>390</v>
      </c>
      <c r="G96" s="7">
        <v>390</v>
      </c>
    </row>
    <row r="97" spans="1:7">
      <c r="A97" t="s">
        <v>209</v>
      </c>
      <c r="C97" s="8">
        <v>1911</v>
      </c>
      <c r="F97" s="33">
        <v>240</v>
      </c>
      <c r="G97" s="7">
        <v>240</v>
      </c>
    </row>
    <row r="98" spans="1:7">
      <c r="A98" t="s">
        <v>210</v>
      </c>
      <c r="F98" s="33">
        <v>1200</v>
      </c>
      <c r="G98" s="7">
        <v>1200</v>
      </c>
    </row>
    <row r="99" spans="1:7">
      <c r="A99" t="s">
        <v>211</v>
      </c>
      <c r="C99" s="8">
        <v>6500185</v>
      </c>
      <c r="F99" s="33">
        <v>85</v>
      </c>
      <c r="G99" s="7">
        <v>85</v>
      </c>
    </row>
    <row r="100" spans="1:7">
      <c r="A100" t="s">
        <v>212</v>
      </c>
      <c r="C100" s="8">
        <v>49798</v>
      </c>
      <c r="F100" s="33">
        <v>200</v>
      </c>
      <c r="G100" s="7">
        <v>200</v>
      </c>
    </row>
    <row r="101" spans="1:7">
      <c r="A101" t="s">
        <v>213</v>
      </c>
      <c r="F101" s="33">
        <v>150</v>
      </c>
      <c r="G101" s="7">
        <v>150</v>
      </c>
    </row>
    <row r="102" spans="1:7">
      <c r="A102" t="s">
        <v>213</v>
      </c>
      <c r="F102" s="33">
        <v>150</v>
      </c>
      <c r="G102" s="7">
        <v>150</v>
      </c>
    </row>
    <row r="103" spans="1:7">
      <c r="A103" t="s">
        <v>214</v>
      </c>
      <c r="C103" t="s">
        <v>215</v>
      </c>
      <c r="F103" s="33">
        <v>80</v>
      </c>
      <c r="G103" s="7">
        <v>80</v>
      </c>
    </row>
    <row r="104" spans="1:7">
      <c r="A104" t="s">
        <v>216</v>
      </c>
      <c r="C104" t="s">
        <v>217</v>
      </c>
      <c r="F104" s="33">
        <v>65</v>
      </c>
      <c r="G104" s="7">
        <v>65</v>
      </c>
    </row>
    <row r="105" spans="1:7">
      <c r="A105" t="s">
        <v>218</v>
      </c>
      <c r="F105" s="33">
        <v>30</v>
      </c>
      <c r="G105" s="7">
        <v>30</v>
      </c>
    </row>
    <row r="106" spans="1:7">
      <c r="A106" t="s">
        <v>219</v>
      </c>
      <c r="F106" s="33">
        <v>40</v>
      </c>
      <c r="G106" s="7">
        <v>40</v>
      </c>
    </row>
    <row r="107" spans="1:7">
      <c r="A107" t="s">
        <v>220</v>
      </c>
      <c r="C107" t="s">
        <v>221</v>
      </c>
      <c r="F107" s="33">
        <v>130</v>
      </c>
      <c r="G107" s="7">
        <v>130</v>
      </c>
    </row>
    <row r="108" spans="1:7">
      <c r="A108" t="s">
        <v>222</v>
      </c>
      <c r="C108" s="8">
        <v>3402077</v>
      </c>
      <c r="F108" s="33">
        <v>60</v>
      </c>
      <c r="G108" s="7">
        <v>60</v>
      </c>
    </row>
    <row r="109" spans="1:7">
      <c r="A109" t="s">
        <v>223</v>
      </c>
      <c r="C109" s="8">
        <v>6459010</v>
      </c>
      <c r="F109" s="33">
        <v>50</v>
      </c>
      <c r="G109" s="7">
        <v>50</v>
      </c>
    </row>
    <row r="110" spans="1:7">
      <c r="A110" t="s">
        <v>224</v>
      </c>
      <c r="F110" s="33">
        <v>35</v>
      </c>
      <c r="G110" s="7">
        <v>35</v>
      </c>
    </row>
    <row r="111" spans="1:7">
      <c r="A111" t="s">
        <v>225</v>
      </c>
      <c r="F111" s="33">
        <v>50</v>
      </c>
      <c r="G111" s="7">
        <v>50</v>
      </c>
    </row>
    <row r="112" spans="1:7">
      <c r="A112" t="s">
        <v>226</v>
      </c>
      <c r="C112" s="8">
        <v>90600612</v>
      </c>
      <c r="F112" s="33">
        <v>120</v>
      </c>
      <c r="G112" s="7">
        <v>120</v>
      </c>
    </row>
    <row r="113" spans="1:7">
      <c r="A113" t="s">
        <v>227</v>
      </c>
      <c r="F113" s="33">
        <v>60</v>
      </c>
      <c r="G113" s="7">
        <v>60</v>
      </c>
    </row>
    <row r="114" spans="1:7">
      <c r="A114" t="s">
        <v>228</v>
      </c>
      <c r="C114" s="8">
        <v>4088600224091</v>
      </c>
      <c r="F114" s="33">
        <v>30</v>
      </c>
      <c r="G114" s="7">
        <v>30</v>
      </c>
    </row>
    <row r="115" spans="1:7">
      <c r="A115" t="s">
        <v>229</v>
      </c>
      <c r="C115" t="s">
        <v>230</v>
      </c>
      <c r="F115" s="33">
        <v>70</v>
      </c>
      <c r="G115" s="7">
        <v>70</v>
      </c>
    </row>
    <row r="116" spans="1:7">
      <c r="A116" t="s">
        <v>231</v>
      </c>
      <c r="C116" s="8">
        <v>3403002</v>
      </c>
      <c r="F116" s="33">
        <v>60</v>
      </c>
      <c r="G116" s="7">
        <v>60</v>
      </c>
    </row>
    <row r="117" spans="1:7">
      <c r="A117" t="s">
        <v>232</v>
      </c>
      <c r="C117" s="8"/>
      <c r="F117" s="33">
        <v>50</v>
      </c>
      <c r="G117" s="7">
        <v>50</v>
      </c>
    </row>
    <row r="118" spans="1:7">
      <c r="A118" t="s">
        <v>233</v>
      </c>
      <c r="F118" s="33">
        <v>20</v>
      </c>
      <c r="G118" s="7">
        <v>20</v>
      </c>
    </row>
    <row r="119" spans="1:7">
      <c r="A119" t="s">
        <v>234</v>
      </c>
      <c r="F119" s="33">
        <v>75</v>
      </c>
      <c r="G119" s="7">
        <v>75</v>
      </c>
    </row>
    <row r="120" spans="1:7">
      <c r="A120" t="s">
        <v>235</v>
      </c>
      <c r="F120" s="33">
        <v>55</v>
      </c>
      <c r="G120" s="7">
        <v>55</v>
      </c>
    </row>
    <row r="121" spans="1:7">
      <c r="A121" t="s">
        <v>236</v>
      </c>
      <c r="C121" s="8">
        <v>20170700253</v>
      </c>
      <c r="F121" s="33">
        <v>885</v>
      </c>
      <c r="G121" s="7">
        <v>885</v>
      </c>
    </row>
    <row r="122" spans="1:7">
      <c r="A122" t="s">
        <v>236</v>
      </c>
      <c r="C122" s="8">
        <v>201848001416</v>
      </c>
      <c r="F122" s="33">
        <v>885</v>
      </c>
      <c r="G122" s="7">
        <v>885</v>
      </c>
    </row>
    <row r="123" spans="1:7">
      <c r="A123" t="s">
        <v>237</v>
      </c>
      <c r="C123" s="8">
        <v>33002370</v>
      </c>
      <c r="F123" s="33">
        <v>250</v>
      </c>
      <c r="G123" s="7">
        <v>250</v>
      </c>
    </row>
    <row r="124" spans="1:7">
      <c r="A124" t="s">
        <v>238</v>
      </c>
      <c r="F124" s="33">
        <v>550</v>
      </c>
      <c r="G124" s="7">
        <v>550</v>
      </c>
    </row>
    <row r="125" spans="1:7">
      <c r="A125" t="s">
        <v>239</v>
      </c>
      <c r="F125" s="33">
        <v>1000</v>
      </c>
      <c r="G125" s="7">
        <v>1000</v>
      </c>
    </row>
    <row r="126" spans="1:7">
      <c r="A126" t="s">
        <v>240</v>
      </c>
      <c r="C126" s="8">
        <v>38322</v>
      </c>
      <c r="F126" s="33">
        <v>150</v>
      </c>
      <c r="G126" s="7">
        <v>150</v>
      </c>
    </row>
    <row r="130" spans="1:7" ht="15.75" thickBot="1">
      <c r="A130" s="36" t="s">
        <v>241</v>
      </c>
      <c r="D130" s="34">
        <f>SUM(D3:D129)</f>
        <v>3255.3199999999997</v>
      </c>
      <c r="E130" s="34">
        <f t="shared" ref="E130:G130" si="0">SUM(E3:E129)</f>
        <v>5937</v>
      </c>
      <c r="F130" s="34">
        <f t="shared" si="0"/>
        <v>28045.729999999996</v>
      </c>
      <c r="G130" s="34">
        <f t="shared" si="0"/>
        <v>33732.82</v>
      </c>
    </row>
    <row r="131" spans="1:7" ht="15.75" thickTop="1"/>
    <row r="133" spans="1:7">
      <c r="E133" t="s">
        <v>242</v>
      </c>
    </row>
    <row r="134" spans="1:7">
      <c r="E134" s="7" t="s">
        <v>243</v>
      </c>
    </row>
    <row r="135" spans="1:7">
      <c r="C135" s="7"/>
      <c r="E135" s="7" t="s">
        <v>25</v>
      </c>
      <c r="F135" s="7">
        <f>F130-D130+E130</f>
        <v>30727.409999999996</v>
      </c>
    </row>
    <row r="136" spans="1:7">
      <c r="E136" s="7">
        <v>0</v>
      </c>
    </row>
  </sheetData>
  <mergeCells count="1">
    <mergeCell ref="D1:E1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1930-9F18-4681-AF64-76EECCCCBF69}">
  <dimension ref="A1:G27"/>
  <sheetViews>
    <sheetView workbookViewId="0">
      <selection activeCell="C27" sqref="C27"/>
    </sheetView>
  </sheetViews>
  <sheetFormatPr defaultRowHeight="15"/>
  <cols>
    <col min="1" max="1" width="44.7109375" bestFit="1" customWidth="1"/>
    <col min="2" max="2" width="13.7109375" bestFit="1" customWidth="1"/>
    <col min="3" max="3" width="22" bestFit="1" customWidth="1"/>
    <col min="4" max="4" width="10.140625" style="7" bestFit="1" customWidth="1"/>
    <col min="5" max="5" width="9.28515625" style="7" bestFit="1" customWidth="1"/>
    <col min="6" max="6" width="11.140625" style="7" bestFit="1" customWidth="1"/>
    <col min="7" max="7" width="13.140625" bestFit="1" customWidth="1"/>
  </cols>
  <sheetData>
    <row r="1" spans="1:7" s="2" customFormat="1">
      <c r="D1" s="39" t="s">
        <v>57</v>
      </c>
      <c r="E1" s="39"/>
      <c r="F1" s="13"/>
    </row>
    <row r="2" spans="1:7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7">
      <c r="A3" t="s">
        <v>244</v>
      </c>
      <c r="E3"/>
      <c r="F3" s="4">
        <v>39832</v>
      </c>
    </row>
    <row r="4" spans="1:7">
      <c r="A4" t="s">
        <v>245</v>
      </c>
      <c r="E4"/>
      <c r="F4" s="4">
        <v>75830</v>
      </c>
    </row>
    <row r="5" spans="1:7">
      <c r="A5" t="s">
        <v>246</v>
      </c>
      <c r="E5"/>
      <c r="F5" s="4">
        <v>90000</v>
      </c>
    </row>
    <row r="6" spans="1:7">
      <c r="A6" t="s">
        <v>247</v>
      </c>
      <c r="E6"/>
      <c r="F6" s="4">
        <v>271738.5</v>
      </c>
    </row>
    <row r="7" spans="1:7">
      <c r="A7" t="s">
        <v>248</v>
      </c>
      <c r="E7"/>
      <c r="F7" s="4">
        <v>100500</v>
      </c>
    </row>
    <row r="8" spans="1:7">
      <c r="A8" t="s">
        <v>249</v>
      </c>
      <c r="C8" t="s">
        <v>250</v>
      </c>
      <c r="E8"/>
      <c r="F8" s="4">
        <v>62297.33</v>
      </c>
    </row>
    <row r="9" spans="1:7">
      <c r="A9" t="s">
        <v>251</v>
      </c>
      <c r="E9"/>
      <c r="F9" s="4">
        <v>38224</v>
      </c>
    </row>
    <row r="10" spans="1:7">
      <c r="A10" t="s">
        <v>252</v>
      </c>
      <c r="B10" t="s">
        <v>253</v>
      </c>
      <c r="C10" t="s">
        <v>254</v>
      </c>
      <c r="E10"/>
      <c r="F10" s="4">
        <v>77666</v>
      </c>
    </row>
    <row r="11" spans="1:7">
      <c r="A11" t="s">
        <v>255</v>
      </c>
      <c r="E11"/>
      <c r="F11" s="4">
        <v>9387.73</v>
      </c>
    </row>
    <row r="12" spans="1:7">
      <c r="A12" t="s">
        <v>256</v>
      </c>
      <c r="E12"/>
      <c r="F12" s="4">
        <v>6148.72</v>
      </c>
    </row>
    <row r="13" spans="1:7">
      <c r="A13" t="s">
        <v>257</v>
      </c>
      <c r="E13"/>
      <c r="F13" s="4">
        <v>7377.55</v>
      </c>
    </row>
    <row r="14" spans="1:7">
      <c r="A14" t="s">
        <v>258</v>
      </c>
      <c r="E14"/>
      <c r="F14" s="4">
        <v>18285.57</v>
      </c>
    </row>
    <row r="15" spans="1:7">
      <c r="A15" t="s">
        <v>259</v>
      </c>
      <c r="B15" t="s">
        <v>260</v>
      </c>
      <c r="D15" s="10"/>
      <c r="E15"/>
      <c r="F15" s="4">
        <v>1555.94</v>
      </c>
    </row>
    <row r="16" spans="1:7">
      <c r="A16" t="s">
        <v>261</v>
      </c>
      <c r="B16" t="s">
        <v>262</v>
      </c>
      <c r="D16" s="10"/>
      <c r="E16"/>
      <c r="F16" s="4">
        <v>31364.9</v>
      </c>
    </row>
    <row r="17" spans="1:6">
      <c r="A17" t="s">
        <v>246</v>
      </c>
      <c r="E17"/>
      <c r="F17" s="4">
        <v>10000</v>
      </c>
    </row>
    <row r="18" spans="1:6">
      <c r="A18" t="s">
        <v>263</v>
      </c>
      <c r="B18" t="s">
        <v>195</v>
      </c>
      <c r="C18" t="s">
        <v>264</v>
      </c>
      <c r="D18" s="7">
        <v>650</v>
      </c>
      <c r="E18"/>
      <c r="F18" s="4">
        <v>650</v>
      </c>
    </row>
    <row r="19" spans="1:6">
      <c r="A19" t="s">
        <v>263</v>
      </c>
      <c r="B19" t="s">
        <v>195</v>
      </c>
      <c r="C19" t="s">
        <v>265</v>
      </c>
      <c r="D19" s="7">
        <v>650</v>
      </c>
      <c r="E19"/>
      <c r="F19" s="4">
        <v>650</v>
      </c>
    </row>
    <row r="20" spans="1:6">
      <c r="A20" t="s">
        <v>263</v>
      </c>
      <c r="B20" t="s">
        <v>195</v>
      </c>
      <c r="C20" t="s">
        <v>266</v>
      </c>
      <c r="D20" s="7">
        <v>650</v>
      </c>
      <c r="E20"/>
      <c r="F20" s="4">
        <v>650</v>
      </c>
    </row>
    <row r="21" spans="1:6">
      <c r="A21" t="s">
        <v>263</v>
      </c>
      <c r="B21" t="s">
        <v>195</v>
      </c>
      <c r="C21" t="s">
        <v>267</v>
      </c>
      <c r="D21" s="7">
        <v>650</v>
      </c>
      <c r="E21"/>
      <c r="F21" s="4">
        <v>650</v>
      </c>
    </row>
    <row r="22" spans="1:6">
      <c r="A22" t="s">
        <v>268</v>
      </c>
      <c r="B22" t="s">
        <v>195</v>
      </c>
      <c r="C22" t="s">
        <v>264</v>
      </c>
      <c r="D22" s="7">
        <v>1390</v>
      </c>
      <c r="E22"/>
      <c r="F22" s="4">
        <v>1390</v>
      </c>
    </row>
    <row r="23" spans="1:6">
      <c r="A23" t="s">
        <v>268</v>
      </c>
      <c r="B23" t="s">
        <v>195</v>
      </c>
      <c r="C23" t="s">
        <v>269</v>
      </c>
      <c r="D23" s="7">
        <v>1390</v>
      </c>
      <c r="E23"/>
      <c r="F23" s="4">
        <v>1390</v>
      </c>
    </row>
    <row r="24" spans="1:6">
      <c r="A24" t="s">
        <v>270</v>
      </c>
      <c r="B24" t="s">
        <v>271</v>
      </c>
      <c r="C24" t="s">
        <v>269</v>
      </c>
      <c r="D24" s="7">
        <v>839.95</v>
      </c>
      <c r="E24"/>
      <c r="F24" s="4">
        <v>839.95</v>
      </c>
    </row>
    <row r="25" spans="1:6">
      <c r="E25"/>
      <c r="F25" s="4"/>
    </row>
    <row r="26" spans="1:6" ht="15.75" thickBot="1">
      <c r="C26" s="2" t="s">
        <v>15</v>
      </c>
      <c r="D26" s="26">
        <f>SUM(D3:D25)</f>
        <v>6219.95</v>
      </c>
      <c r="E26" s="26">
        <f>SUM(E3:E17)</f>
        <v>0</v>
      </c>
      <c r="F26" s="26">
        <f>SUM(F3:F24)</f>
        <v>846428.18999999983</v>
      </c>
    </row>
    <row r="27" spans="1:6" ht="15.75" thickTop="1"/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F6F2-5134-47A0-AE67-2A39D24FD3FD}">
  <dimension ref="A1:Q27"/>
  <sheetViews>
    <sheetView workbookViewId="0">
      <selection activeCell="F23" sqref="F23"/>
    </sheetView>
  </sheetViews>
  <sheetFormatPr defaultRowHeight="15"/>
  <cols>
    <col min="1" max="1" width="44.710937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10.140625" style="7" bestFit="1" customWidth="1"/>
    <col min="7" max="7" width="13.140625" bestFit="1" customWidth="1"/>
  </cols>
  <sheetData>
    <row r="1" spans="1:17" s="2" customFormat="1">
      <c r="D1" s="39" t="s">
        <v>57</v>
      </c>
      <c r="E1" s="39"/>
      <c r="F1" s="13"/>
    </row>
    <row r="2" spans="1:17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17">
      <c r="A3" t="s">
        <v>272</v>
      </c>
      <c r="F3" s="7">
        <v>1200</v>
      </c>
      <c r="G3" s="4"/>
      <c r="I3" s="17"/>
      <c r="Q3" t="s">
        <v>273</v>
      </c>
    </row>
    <row r="4" spans="1:17">
      <c r="A4" t="s">
        <v>274</v>
      </c>
      <c r="B4" t="s">
        <v>275</v>
      </c>
      <c r="F4" s="7">
        <v>1794</v>
      </c>
      <c r="G4" s="4"/>
    </row>
    <row r="5" spans="1:17">
      <c r="A5" t="s">
        <v>276</v>
      </c>
      <c r="B5" t="s">
        <v>275</v>
      </c>
      <c r="F5" s="7">
        <v>750</v>
      </c>
      <c r="G5" s="4"/>
      <c r="Q5" t="s">
        <v>277</v>
      </c>
    </row>
    <row r="6" spans="1:17">
      <c r="A6" t="s">
        <v>278</v>
      </c>
      <c r="B6" t="s">
        <v>279</v>
      </c>
      <c r="F6" s="7">
        <f>134.64*8</f>
        <v>1077.1199999999999</v>
      </c>
      <c r="G6" s="4"/>
    </row>
    <row r="7" spans="1:17">
      <c r="A7" t="s">
        <v>280</v>
      </c>
      <c r="F7" s="7">
        <v>700</v>
      </c>
      <c r="G7" s="4"/>
    </row>
    <row r="8" spans="1:17">
      <c r="A8" t="s">
        <v>281</v>
      </c>
      <c r="F8" s="7">
        <v>35428</v>
      </c>
      <c r="G8" s="4"/>
    </row>
    <row r="9" spans="1:17">
      <c r="A9" t="s">
        <v>282</v>
      </c>
      <c r="F9" s="7">
        <v>2437</v>
      </c>
      <c r="G9" s="4"/>
    </row>
    <row r="10" spans="1:17">
      <c r="A10" t="s">
        <v>283</v>
      </c>
      <c r="F10" s="7">
        <v>300</v>
      </c>
    </row>
    <row r="11" spans="1:17">
      <c r="A11" t="s">
        <v>284</v>
      </c>
      <c r="B11" t="s">
        <v>285</v>
      </c>
      <c r="F11" s="7">
        <v>100</v>
      </c>
    </row>
    <row r="12" spans="1:17">
      <c r="A12" t="s">
        <v>286</v>
      </c>
      <c r="B12" t="s">
        <v>287</v>
      </c>
      <c r="F12" s="7">
        <v>1118</v>
      </c>
    </row>
    <row r="13" spans="1:17">
      <c r="A13" t="s">
        <v>288</v>
      </c>
      <c r="B13" t="s">
        <v>289</v>
      </c>
      <c r="C13" t="s">
        <v>290</v>
      </c>
      <c r="D13" s="7">
        <v>190.81</v>
      </c>
      <c r="F13" s="7">
        <v>190.81</v>
      </c>
    </row>
    <row r="15" spans="1:17" ht="15.75" thickBot="1">
      <c r="C15" s="2" t="s">
        <v>15</v>
      </c>
      <c r="D15" s="26">
        <f>SUM(D3:D14)</f>
        <v>190.81</v>
      </c>
      <c r="E15" s="26">
        <f>SUM(E3:E14)</f>
        <v>0</v>
      </c>
      <c r="F15" s="26">
        <f>SUM(F3:F14)</f>
        <v>45094.93</v>
      </c>
    </row>
    <row r="16" spans="1:17" ht="15.75" thickTop="1"/>
    <row r="19" spans="1:1">
      <c r="A19" t="s">
        <v>291</v>
      </c>
    </row>
    <row r="20" spans="1:1">
      <c r="A20" t="s">
        <v>292</v>
      </c>
    </row>
    <row r="21" spans="1:1">
      <c r="A21" t="s">
        <v>293</v>
      </c>
    </row>
    <row r="22" spans="1:1">
      <c r="A22" t="s">
        <v>294</v>
      </c>
    </row>
    <row r="23" spans="1:1">
      <c r="A23" t="s">
        <v>295</v>
      </c>
    </row>
    <row r="24" spans="1:1">
      <c r="A24" t="s">
        <v>296</v>
      </c>
    </row>
    <row r="25" spans="1:1">
      <c r="A25" t="s">
        <v>297</v>
      </c>
    </row>
    <row r="26" spans="1:1">
      <c r="A26" t="s">
        <v>298</v>
      </c>
    </row>
    <row r="27" spans="1:1">
      <c r="A27" t="s">
        <v>299</v>
      </c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97FB-7EEC-4E77-9272-472BC3E97A78}">
  <dimension ref="A1:N97"/>
  <sheetViews>
    <sheetView workbookViewId="0">
      <pane ySplit="2" topLeftCell="C97" activePane="bottomLeft" state="frozen"/>
      <selection pane="bottomLeft" activeCell="C97" sqref="C97"/>
    </sheetView>
  </sheetViews>
  <sheetFormatPr defaultRowHeight="15"/>
  <cols>
    <col min="1" max="1" width="44.7109375" bestFit="1" customWidth="1"/>
    <col min="2" max="2" width="14" bestFit="1" customWidth="1"/>
    <col min="3" max="3" width="64.28515625" bestFit="1" customWidth="1"/>
    <col min="4" max="4" width="10.140625" style="7" bestFit="1" customWidth="1"/>
    <col min="5" max="5" width="14.85546875" style="7" bestFit="1" customWidth="1"/>
    <col min="6" max="6" width="10.28515625" style="7" bestFit="1" customWidth="1"/>
    <col min="7" max="7" width="13.28515625" bestFit="1" customWidth="1"/>
    <col min="8" max="8" width="9.28515625" bestFit="1" customWidth="1"/>
    <col min="9" max="9" width="10.28515625" bestFit="1" customWidth="1"/>
  </cols>
  <sheetData>
    <row r="1" spans="1:7" s="2" customFormat="1">
      <c r="D1" s="39" t="s">
        <v>57</v>
      </c>
      <c r="E1" s="39"/>
      <c r="F1" s="13"/>
    </row>
    <row r="2" spans="1:7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7">
      <c r="A3" s="28" t="s">
        <v>300</v>
      </c>
    </row>
    <row r="4" spans="1:7">
      <c r="A4" t="s">
        <v>301</v>
      </c>
      <c r="B4" s="30" t="s">
        <v>302</v>
      </c>
      <c r="C4" t="s">
        <v>303</v>
      </c>
      <c r="F4" s="7">
        <v>0</v>
      </c>
      <c r="G4" t="s">
        <v>304</v>
      </c>
    </row>
    <row r="5" spans="1:7">
      <c r="A5" t="s">
        <v>305</v>
      </c>
      <c r="B5" s="16" t="s">
        <v>306</v>
      </c>
      <c r="C5" t="s">
        <v>307</v>
      </c>
      <c r="F5" s="7">
        <v>0</v>
      </c>
      <c r="G5" t="s">
        <v>304</v>
      </c>
    </row>
    <row r="6" spans="1:7">
      <c r="A6" t="s">
        <v>308</v>
      </c>
      <c r="B6" s="16" t="s">
        <v>309</v>
      </c>
      <c r="C6" t="s">
        <v>310</v>
      </c>
      <c r="F6" s="7">
        <v>850</v>
      </c>
    </row>
    <row r="7" spans="1:7">
      <c r="A7" s="17" t="s">
        <v>305</v>
      </c>
      <c r="B7" s="31">
        <v>2020</v>
      </c>
      <c r="C7" t="s">
        <v>311</v>
      </c>
      <c r="F7" s="7">
        <v>0</v>
      </c>
      <c r="G7" t="s">
        <v>304</v>
      </c>
    </row>
    <row r="8" spans="1:7">
      <c r="A8" t="s">
        <v>312</v>
      </c>
      <c r="B8" s="16" t="s">
        <v>313</v>
      </c>
      <c r="C8" t="s">
        <v>314</v>
      </c>
      <c r="F8" s="7">
        <v>0</v>
      </c>
      <c r="G8" t="s">
        <v>304</v>
      </c>
    </row>
    <row r="9" spans="1:7">
      <c r="A9" t="s">
        <v>315</v>
      </c>
      <c r="B9" s="16" t="s">
        <v>316</v>
      </c>
      <c r="C9" t="s">
        <v>310</v>
      </c>
      <c r="F9" s="7">
        <v>850</v>
      </c>
    </row>
    <row r="10" spans="1:7">
      <c r="A10" t="s">
        <v>317</v>
      </c>
      <c r="B10" s="16" t="s">
        <v>287</v>
      </c>
      <c r="C10" t="s">
        <v>318</v>
      </c>
      <c r="F10" s="7">
        <v>720</v>
      </c>
    </row>
    <row r="11" spans="1:7">
      <c r="A11" t="s">
        <v>319</v>
      </c>
      <c r="B11" s="16" t="s">
        <v>320</v>
      </c>
      <c r="C11" t="s">
        <v>321</v>
      </c>
      <c r="F11" s="7">
        <v>585</v>
      </c>
    </row>
    <row r="12" spans="1:7">
      <c r="A12" t="s">
        <v>322</v>
      </c>
      <c r="B12" s="16">
        <v>2013</v>
      </c>
      <c r="C12" t="s">
        <v>323</v>
      </c>
      <c r="F12" s="7">
        <v>0</v>
      </c>
      <c r="G12" t="s">
        <v>304</v>
      </c>
    </row>
    <row r="13" spans="1:7">
      <c r="A13" t="s">
        <v>324</v>
      </c>
      <c r="B13" s="16">
        <v>2013</v>
      </c>
      <c r="C13" t="s">
        <v>325</v>
      </c>
      <c r="D13" s="12"/>
      <c r="F13" s="7">
        <v>0</v>
      </c>
      <c r="G13" t="s">
        <v>304</v>
      </c>
    </row>
    <row r="14" spans="1:7">
      <c r="A14" t="s">
        <v>326</v>
      </c>
      <c r="B14" s="18" t="s">
        <v>327</v>
      </c>
      <c r="C14" t="s">
        <v>328</v>
      </c>
      <c r="D14" s="12"/>
      <c r="F14" s="7">
        <v>600</v>
      </c>
    </row>
    <row r="15" spans="1:7">
      <c r="A15" t="s">
        <v>329</v>
      </c>
      <c r="B15" s="20" t="s">
        <v>316</v>
      </c>
      <c r="C15" t="s">
        <v>330</v>
      </c>
      <c r="E15" s="21"/>
      <c r="F15" s="7">
        <v>650</v>
      </c>
      <c r="G15" s="19"/>
    </row>
    <row r="16" spans="1:7">
      <c r="A16" t="s">
        <v>331</v>
      </c>
      <c r="B16" s="20"/>
      <c r="C16" t="s">
        <v>332</v>
      </c>
      <c r="E16" s="21"/>
      <c r="F16" s="7">
        <v>650</v>
      </c>
    </row>
    <row r="17" spans="1:7">
      <c r="A17" t="s">
        <v>333</v>
      </c>
      <c r="B17" s="18">
        <v>44440</v>
      </c>
      <c r="C17" t="s">
        <v>334</v>
      </c>
      <c r="F17" s="7">
        <v>981.5</v>
      </c>
    </row>
    <row r="18" spans="1:7">
      <c r="A18" t="s">
        <v>335</v>
      </c>
      <c r="B18" s="18">
        <v>44440</v>
      </c>
      <c r="C18" t="s">
        <v>336</v>
      </c>
      <c r="F18" s="7">
        <v>981.5</v>
      </c>
      <c r="G18" s="17"/>
    </row>
    <row r="19" spans="1:7">
      <c r="A19" t="s">
        <v>337</v>
      </c>
      <c r="B19" s="20" t="s">
        <v>338</v>
      </c>
      <c r="C19" t="s">
        <v>339</v>
      </c>
      <c r="E19" s="21"/>
      <c r="F19" s="7">
        <v>560</v>
      </c>
      <c r="G19" s="17"/>
    </row>
    <row r="20" spans="1:7">
      <c r="A20" t="s">
        <v>340</v>
      </c>
      <c r="B20" s="20"/>
      <c r="C20" t="s">
        <v>341</v>
      </c>
      <c r="E20" s="21"/>
      <c r="F20" s="7">
        <v>1000</v>
      </c>
    </row>
    <row r="21" spans="1:7">
      <c r="A21" t="s">
        <v>342</v>
      </c>
      <c r="B21" s="20"/>
      <c r="C21" t="s">
        <v>343</v>
      </c>
      <c r="E21" s="21"/>
      <c r="F21" s="7">
        <v>120</v>
      </c>
    </row>
    <row r="22" spans="1:7">
      <c r="A22" t="s">
        <v>344</v>
      </c>
      <c r="B22" s="22"/>
      <c r="E22" s="21"/>
      <c r="F22" s="7">
        <v>720</v>
      </c>
    </row>
    <row r="23" spans="1:7">
      <c r="A23" t="s">
        <v>345</v>
      </c>
      <c r="B23" s="22"/>
      <c r="E23" s="21"/>
      <c r="F23" s="7">
        <v>360</v>
      </c>
      <c r="G23" s="17"/>
    </row>
    <row r="24" spans="1:7">
      <c r="A24" t="s">
        <v>346</v>
      </c>
      <c r="B24" s="22" t="s">
        <v>347</v>
      </c>
      <c r="E24" s="21"/>
      <c r="F24" s="7">
        <v>110</v>
      </c>
      <c r="G24" s="17"/>
    </row>
    <row r="25" spans="1:7">
      <c r="A25" t="s">
        <v>348</v>
      </c>
      <c r="B25" s="22" t="s">
        <v>349</v>
      </c>
      <c r="C25" t="s">
        <v>350</v>
      </c>
      <c r="D25" s="7">
        <v>199.14</v>
      </c>
      <c r="E25" s="21"/>
      <c r="F25" s="7">
        <v>199.14</v>
      </c>
      <c r="G25" s="17"/>
    </row>
    <row r="26" spans="1:7">
      <c r="A26" t="s">
        <v>351</v>
      </c>
      <c r="B26" s="22" t="s">
        <v>352</v>
      </c>
      <c r="E26" s="21"/>
      <c r="F26" s="7">
        <v>150.91999999999999</v>
      </c>
      <c r="G26" s="17"/>
    </row>
    <row r="27" spans="1:7">
      <c r="A27" t="s">
        <v>353</v>
      </c>
      <c r="B27" s="22"/>
      <c r="E27" s="21"/>
      <c r="F27" s="7">
        <v>100</v>
      </c>
      <c r="G27" s="17"/>
    </row>
    <row r="28" spans="1:7">
      <c r="A28" t="s">
        <v>354</v>
      </c>
      <c r="B28" s="22" t="s">
        <v>355</v>
      </c>
      <c r="C28" t="s">
        <v>356</v>
      </c>
      <c r="E28" s="21"/>
      <c r="F28" s="7">
        <v>213</v>
      </c>
      <c r="G28" s="17"/>
    </row>
    <row r="29" spans="1:7">
      <c r="A29" t="s">
        <v>357</v>
      </c>
      <c r="B29" s="22"/>
      <c r="E29" s="21"/>
      <c r="F29" s="7">
        <v>180</v>
      </c>
      <c r="G29" s="17"/>
    </row>
    <row r="30" spans="1:7">
      <c r="A30" t="s">
        <v>358</v>
      </c>
      <c r="B30" s="22"/>
      <c r="E30" s="21"/>
      <c r="F30" s="7">
        <v>320</v>
      </c>
      <c r="G30" s="17"/>
    </row>
    <row r="31" spans="1:7">
      <c r="A31" t="s">
        <v>359</v>
      </c>
      <c r="B31" s="22"/>
      <c r="E31" s="21"/>
      <c r="F31" s="7">
        <v>500</v>
      </c>
      <c r="G31" s="17"/>
    </row>
    <row r="32" spans="1:7">
      <c r="A32" t="s">
        <v>360</v>
      </c>
      <c r="B32" s="18">
        <v>44044</v>
      </c>
      <c r="F32" s="7">
        <v>400</v>
      </c>
      <c r="G32" s="17"/>
    </row>
    <row r="33" spans="1:14">
      <c r="A33" t="s">
        <v>361</v>
      </c>
      <c r="B33" s="18" t="s">
        <v>362</v>
      </c>
      <c r="F33" s="7">
        <v>141.63999999999999</v>
      </c>
      <c r="G33" s="17"/>
    </row>
    <row r="34" spans="1:14">
      <c r="A34" s="28" t="s">
        <v>363</v>
      </c>
      <c r="B34" s="18"/>
      <c r="G34" s="17"/>
    </row>
    <row r="35" spans="1:14">
      <c r="A35" t="s">
        <v>364</v>
      </c>
      <c r="B35" s="5">
        <v>44378</v>
      </c>
      <c r="F35" s="7">
        <v>688</v>
      </c>
      <c r="G35" s="17"/>
    </row>
    <row r="36" spans="1:14">
      <c r="A36" t="s">
        <v>365</v>
      </c>
      <c r="F36" s="7">
        <v>1400</v>
      </c>
    </row>
    <row r="37" spans="1:14">
      <c r="A37" s="15" t="s">
        <v>366</v>
      </c>
      <c r="F37" s="7">
        <v>150</v>
      </c>
    </row>
    <row r="38" spans="1:14">
      <c r="A38" t="s">
        <v>367</v>
      </c>
      <c r="F38" s="7">
        <v>200</v>
      </c>
    </row>
    <row r="39" spans="1:14">
      <c r="A39" t="s">
        <v>368</v>
      </c>
      <c r="F39" s="7">
        <v>25</v>
      </c>
    </row>
    <row r="40" spans="1:14">
      <c r="A40" t="s">
        <v>369</v>
      </c>
      <c r="B40" s="5">
        <v>43891</v>
      </c>
      <c r="F40" s="7">
        <v>7279</v>
      </c>
    </row>
    <row r="41" spans="1:14">
      <c r="A41" t="s">
        <v>370</v>
      </c>
      <c r="F41" s="7">
        <v>150</v>
      </c>
    </row>
    <row r="42" spans="1:14">
      <c r="A42" t="s">
        <v>371</v>
      </c>
      <c r="F42" s="7">
        <v>6400</v>
      </c>
    </row>
    <row r="43" spans="1:14">
      <c r="A43" s="28" t="s">
        <v>372</v>
      </c>
    </row>
    <row r="44" spans="1:14">
      <c r="A44" t="s">
        <v>373</v>
      </c>
      <c r="C44" t="s">
        <v>374</v>
      </c>
      <c r="E44" s="12"/>
      <c r="F44" s="7">
        <v>1000</v>
      </c>
      <c r="J44" s="2"/>
      <c r="K44" s="2"/>
      <c r="L44" s="2"/>
      <c r="M44" s="2"/>
      <c r="N44" s="2"/>
    </row>
    <row r="45" spans="1:14">
      <c r="A45" t="s">
        <v>375</v>
      </c>
      <c r="F45" s="7">
        <v>200</v>
      </c>
      <c r="G45" s="16"/>
    </row>
    <row r="46" spans="1:14">
      <c r="A46" t="s">
        <v>376</v>
      </c>
      <c r="F46" s="7">
        <v>650</v>
      </c>
    </row>
    <row r="47" spans="1:14">
      <c r="A47" t="s">
        <v>377</v>
      </c>
      <c r="F47" s="7">
        <v>450</v>
      </c>
    </row>
    <row r="48" spans="1:14">
      <c r="A48" t="s">
        <v>378</v>
      </c>
      <c r="F48" s="7">
        <v>50</v>
      </c>
    </row>
    <row r="49" spans="1:14">
      <c r="A49" t="s">
        <v>379</v>
      </c>
      <c r="F49" s="7">
        <v>200</v>
      </c>
    </row>
    <row r="50" spans="1:14">
      <c r="A50" t="s">
        <v>380</v>
      </c>
      <c r="C50" t="s">
        <v>381</v>
      </c>
    </row>
    <row r="51" spans="1:14">
      <c r="A51" s="28" t="s">
        <v>356</v>
      </c>
    </row>
    <row r="52" spans="1:14">
      <c r="A52" t="s">
        <v>382</v>
      </c>
      <c r="B52" t="s">
        <v>383</v>
      </c>
      <c r="F52" s="7">
        <v>687</v>
      </c>
    </row>
    <row r="53" spans="1:14">
      <c r="A53" t="s">
        <v>384</v>
      </c>
      <c r="B53" s="15"/>
      <c r="F53" s="7">
        <v>1500</v>
      </c>
    </row>
    <row r="54" spans="1:14">
      <c r="A54" t="s">
        <v>385</v>
      </c>
      <c r="F54" s="7">
        <v>3000</v>
      </c>
    </row>
    <row r="55" spans="1:14">
      <c r="A55" t="s">
        <v>386</v>
      </c>
      <c r="F55" s="7">
        <v>1000</v>
      </c>
    </row>
    <row r="56" spans="1:14">
      <c r="A56" t="s">
        <v>387</v>
      </c>
      <c r="F56" s="7">
        <v>600</v>
      </c>
    </row>
    <row r="57" spans="1:14">
      <c r="A57" t="s">
        <v>388</v>
      </c>
      <c r="B57" t="s">
        <v>389</v>
      </c>
      <c r="F57" s="7">
        <v>30</v>
      </c>
    </row>
    <row r="58" spans="1:14">
      <c r="A58" t="s">
        <v>390</v>
      </c>
      <c r="F58" s="7">
        <v>60</v>
      </c>
    </row>
    <row r="59" spans="1:14">
      <c r="A59" s="28" t="s">
        <v>391</v>
      </c>
    </row>
    <row r="60" spans="1:14">
      <c r="A60" t="s">
        <v>392</v>
      </c>
      <c r="B60" t="s">
        <v>393</v>
      </c>
      <c r="C60" t="s">
        <v>394</v>
      </c>
      <c r="F60" s="7">
        <v>490</v>
      </c>
      <c r="J60" s="2"/>
      <c r="K60" s="2"/>
      <c r="L60" s="2"/>
      <c r="M60" s="2"/>
      <c r="N60" s="2"/>
    </row>
    <row r="61" spans="1:14">
      <c r="A61" t="s">
        <v>395</v>
      </c>
      <c r="C61" t="s">
        <v>396</v>
      </c>
      <c r="E61" s="7">
        <v>100</v>
      </c>
      <c r="F61" s="7">
        <v>0</v>
      </c>
      <c r="G61" t="s">
        <v>397</v>
      </c>
      <c r="H61" s="2"/>
      <c r="I61" s="2"/>
      <c r="J61" s="2"/>
      <c r="K61" s="2"/>
      <c r="L61" s="2"/>
      <c r="M61" s="2"/>
      <c r="N61" s="2"/>
    </row>
    <row r="62" spans="1:14">
      <c r="A62" t="s">
        <v>395</v>
      </c>
      <c r="B62" t="s">
        <v>397</v>
      </c>
      <c r="D62" s="7">
        <v>50.99</v>
      </c>
      <c r="F62" s="7">
        <v>50.99</v>
      </c>
      <c r="H62" s="2"/>
      <c r="I62" s="2"/>
      <c r="J62" s="2"/>
      <c r="K62" s="2"/>
      <c r="L62" s="2"/>
      <c r="M62" s="2"/>
      <c r="N62" s="2"/>
    </row>
    <row r="63" spans="1:14">
      <c r="A63" t="s">
        <v>398</v>
      </c>
      <c r="F63" s="7">
        <v>1000</v>
      </c>
      <c r="H63" s="2"/>
      <c r="I63" s="2"/>
      <c r="J63" s="2"/>
      <c r="K63" s="2"/>
      <c r="L63" s="2"/>
      <c r="M63" s="2"/>
      <c r="N63" s="2"/>
    </row>
    <row r="64" spans="1:14">
      <c r="A64" t="s">
        <v>399</v>
      </c>
      <c r="C64" t="s">
        <v>400</v>
      </c>
      <c r="F64" s="7">
        <v>30</v>
      </c>
      <c r="H64" s="2"/>
      <c r="I64" s="2"/>
      <c r="J64" s="2"/>
      <c r="K64" s="2"/>
      <c r="L64" s="2"/>
      <c r="M64" s="2"/>
      <c r="N64" s="2"/>
    </row>
    <row r="65" spans="1:14">
      <c r="A65" t="s">
        <v>401</v>
      </c>
      <c r="C65" t="s">
        <v>402</v>
      </c>
      <c r="F65" s="7">
        <v>30</v>
      </c>
      <c r="H65" s="2"/>
      <c r="I65" s="2"/>
      <c r="J65" s="2"/>
      <c r="K65" s="2"/>
      <c r="L65" s="2"/>
      <c r="M65" s="2"/>
      <c r="N65" s="2"/>
    </row>
    <row r="66" spans="1:14">
      <c r="A66" t="s">
        <v>403</v>
      </c>
      <c r="C66" t="s">
        <v>404</v>
      </c>
      <c r="F66" s="7">
        <v>250</v>
      </c>
      <c r="H66" s="2"/>
      <c r="I66" s="2"/>
    </row>
    <row r="67" spans="1:14">
      <c r="A67" t="s">
        <v>405</v>
      </c>
      <c r="F67" s="7">
        <v>60</v>
      </c>
    </row>
    <row r="68" spans="1:14">
      <c r="A68" t="s">
        <v>385</v>
      </c>
      <c r="B68" t="s">
        <v>406</v>
      </c>
      <c r="F68" s="7">
        <v>2417</v>
      </c>
    </row>
    <row r="69" spans="1:14">
      <c r="A69" s="28" t="s">
        <v>407</v>
      </c>
    </row>
    <row r="70" spans="1:14">
      <c r="A70" t="s">
        <v>408</v>
      </c>
      <c r="B70" t="s">
        <v>409</v>
      </c>
      <c r="F70" s="7">
        <v>13662.21</v>
      </c>
    </row>
    <row r="71" spans="1:14">
      <c r="A71" t="s">
        <v>364</v>
      </c>
      <c r="B71" s="5">
        <v>42675</v>
      </c>
      <c r="C71" t="s">
        <v>410</v>
      </c>
      <c r="F71" s="7">
        <v>688</v>
      </c>
    </row>
    <row r="72" spans="1:14">
      <c r="A72" t="s">
        <v>411</v>
      </c>
      <c r="B72" t="s">
        <v>412</v>
      </c>
      <c r="C72" t="s">
        <v>413</v>
      </c>
      <c r="F72" s="7">
        <v>727</v>
      </c>
    </row>
    <row r="73" spans="1:14">
      <c r="A73" t="s">
        <v>414</v>
      </c>
      <c r="F73" s="7">
        <v>500</v>
      </c>
    </row>
    <row r="74" spans="1:14">
      <c r="A74" t="s">
        <v>415</v>
      </c>
      <c r="F74" s="7">
        <v>5000</v>
      </c>
    </row>
    <row r="75" spans="1:14">
      <c r="A75" t="s">
        <v>416</v>
      </c>
      <c r="F75" s="7">
        <v>1000</v>
      </c>
    </row>
    <row r="76" spans="1:14">
      <c r="A76" t="s">
        <v>417</v>
      </c>
      <c r="E76" s="21"/>
      <c r="F76" s="7">
        <v>100</v>
      </c>
    </row>
    <row r="77" spans="1:14">
      <c r="A77" t="s">
        <v>366</v>
      </c>
      <c r="E77" s="21"/>
      <c r="F77" s="7">
        <v>150</v>
      </c>
    </row>
    <row r="78" spans="1:14">
      <c r="A78" t="s">
        <v>418</v>
      </c>
      <c r="E78" s="21">
        <v>30</v>
      </c>
      <c r="F78" s="7">
        <v>30</v>
      </c>
      <c r="G78" t="s">
        <v>419</v>
      </c>
    </row>
    <row r="79" spans="1:14">
      <c r="A79" t="s">
        <v>420</v>
      </c>
      <c r="E79" s="21"/>
      <c r="F79" s="7">
        <v>200</v>
      </c>
    </row>
    <row r="80" spans="1:14">
      <c r="A80" t="s">
        <v>421</v>
      </c>
      <c r="B80" t="s">
        <v>422</v>
      </c>
      <c r="E80" s="21"/>
      <c r="F80" s="7">
        <v>150</v>
      </c>
    </row>
    <row r="81" spans="1:6">
      <c r="A81" t="s">
        <v>353</v>
      </c>
      <c r="E81" s="21"/>
      <c r="F81" s="7">
        <v>100</v>
      </c>
    </row>
    <row r="82" spans="1:6">
      <c r="A82" t="s">
        <v>423</v>
      </c>
      <c r="E82" s="21"/>
      <c r="F82" s="7">
        <v>100</v>
      </c>
    </row>
    <row r="83" spans="1:6">
      <c r="A83" t="s">
        <v>424</v>
      </c>
      <c r="E83" s="21"/>
      <c r="F83" s="7">
        <v>300</v>
      </c>
    </row>
    <row r="84" spans="1:6">
      <c r="A84" t="s">
        <v>425</v>
      </c>
      <c r="B84" t="s">
        <v>426</v>
      </c>
      <c r="E84" s="21"/>
      <c r="F84" s="7">
        <v>217.9</v>
      </c>
    </row>
    <row r="85" spans="1:6">
      <c r="A85" t="s">
        <v>427</v>
      </c>
      <c r="B85" t="s">
        <v>428</v>
      </c>
      <c r="E85" s="21"/>
      <c r="F85" s="7">
        <v>99.29</v>
      </c>
    </row>
    <row r="86" spans="1:6">
      <c r="A86" t="s">
        <v>429</v>
      </c>
      <c r="B86" t="s">
        <v>430</v>
      </c>
      <c r="E86" s="21"/>
      <c r="F86" s="7">
        <v>75</v>
      </c>
    </row>
    <row r="87" spans="1:6">
      <c r="A87" t="s">
        <v>431</v>
      </c>
      <c r="B87" t="s">
        <v>432</v>
      </c>
      <c r="C87" t="s">
        <v>433</v>
      </c>
      <c r="D87" s="7">
        <v>91.65</v>
      </c>
      <c r="E87" s="21"/>
      <c r="F87" s="7">
        <v>91.65</v>
      </c>
    </row>
    <row r="88" spans="1:6">
      <c r="A88" t="s">
        <v>418</v>
      </c>
      <c r="B88" t="s">
        <v>434</v>
      </c>
      <c r="C88" t="s">
        <v>435</v>
      </c>
      <c r="D88" s="7">
        <v>46.86</v>
      </c>
      <c r="E88" s="21"/>
      <c r="F88" s="7">
        <v>46.86</v>
      </c>
    </row>
    <row r="89" spans="1:6">
      <c r="A89" t="s">
        <v>431</v>
      </c>
      <c r="B89" t="s">
        <v>436</v>
      </c>
      <c r="C89" t="s">
        <v>437</v>
      </c>
      <c r="D89" s="7">
        <v>66.650000000000006</v>
      </c>
      <c r="E89" s="21"/>
      <c r="F89" s="7">
        <v>66.650000000000006</v>
      </c>
    </row>
    <row r="90" spans="1:6" ht="15.75">
      <c r="A90" s="1" t="s">
        <v>438</v>
      </c>
      <c r="B90" t="s">
        <v>439</v>
      </c>
      <c r="C90" t="s">
        <v>440</v>
      </c>
      <c r="D90" s="7">
        <v>336</v>
      </c>
      <c r="E90" s="21"/>
      <c r="F90" s="7">
        <v>336</v>
      </c>
    </row>
    <row r="91" spans="1:6">
      <c r="A91" t="s">
        <v>441</v>
      </c>
      <c r="B91" t="s">
        <v>439</v>
      </c>
      <c r="D91" s="7">
        <v>266.39999999999998</v>
      </c>
      <c r="E91" s="21"/>
      <c r="F91" s="7">
        <v>266.39999999999998</v>
      </c>
    </row>
    <row r="92" spans="1:6">
      <c r="A92" t="s">
        <v>442</v>
      </c>
      <c r="B92" t="s">
        <v>443</v>
      </c>
      <c r="C92" t="s">
        <v>444</v>
      </c>
      <c r="D92" s="7">
        <v>168.48</v>
      </c>
      <c r="E92" s="21"/>
      <c r="F92" s="7">
        <v>168.48</v>
      </c>
    </row>
    <row r="93" spans="1:6" ht="15.75" thickBot="1">
      <c r="C93" s="2" t="s">
        <v>15</v>
      </c>
      <c r="D93" s="26">
        <f>SUM(D4:D92)</f>
        <v>1226.17</v>
      </c>
      <c r="E93" s="26">
        <f>SUM(E4:E92)</f>
        <v>130</v>
      </c>
      <c r="F93" s="26">
        <f>SUM(F4:F92)</f>
        <v>66065.12999999999</v>
      </c>
    </row>
    <row r="94" spans="1:6" ht="15.75" thickTop="1"/>
    <row r="97" spans="1:1" ht="15.75">
      <c r="A97" s="1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3287-3E44-4807-A2B3-A72C02C433D5}">
  <dimension ref="A1:G13"/>
  <sheetViews>
    <sheetView workbookViewId="0">
      <selection activeCell="G3" sqref="G3"/>
    </sheetView>
  </sheetViews>
  <sheetFormatPr defaultRowHeight="15"/>
  <cols>
    <col min="1" max="1" width="44.710937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9.85546875" style="7" bestFit="1" customWidth="1"/>
    <col min="7" max="7" width="13.140625" bestFit="1" customWidth="1"/>
  </cols>
  <sheetData>
    <row r="1" spans="1:7" s="2" customFormat="1">
      <c r="D1" s="39" t="s">
        <v>57</v>
      </c>
      <c r="E1" s="39"/>
      <c r="F1" s="13"/>
    </row>
    <row r="2" spans="1:7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7" ht="15.75">
      <c r="A3" s="1" t="s">
        <v>445</v>
      </c>
      <c r="B3" s="1" t="s">
        <v>85</v>
      </c>
      <c r="C3" s="1" t="s">
        <v>446</v>
      </c>
      <c r="D3" s="6">
        <v>1972.8</v>
      </c>
      <c r="E3" s="6"/>
      <c r="F3" s="7">
        <v>1972.8</v>
      </c>
    </row>
    <row r="4" spans="1:7" ht="15.75">
      <c r="A4" s="1"/>
      <c r="B4" s="1"/>
      <c r="C4" s="1"/>
      <c r="D4" s="6"/>
      <c r="E4" s="6"/>
    </row>
    <row r="5" spans="1:7" ht="15.75">
      <c r="A5" s="1"/>
      <c r="B5" s="1"/>
      <c r="C5" s="1"/>
      <c r="D5" s="6"/>
      <c r="E5" s="6"/>
    </row>
    <row r="6" spans="1:7" ht="15.75">
      <c r="A6" s="1"/>
      <c r="B6" s="1"/>
      <c r="C6" s="1"/>
      <c r="D6" s="6"/>
      <c r="E6" s="6"/>
      <c r="F6" s="6"/>
    </row>
    <row r="7" spans="1:7" ht="15.75">
      <c r="A7" s="1"/>
      <c r="B7" s="1"/>
      <c r="C7" s="1"/>
      <c r="D7" s="6"/>
      <c r="E7" s="6"/>
      <c r="F7" s="6"/>
    </row>
    <row r="8" spans="1:7" ht="15.75">
      <c r="A8" s="1"/>
      <c r="B8" s="1"/>
      <c r="C8" s="1"/>
      <c r="D8" s="6"/>
      <c r="E8" s="6"/>
      <c r="F8" s="6"/>
    </row>
    <row r="9" spans="1:7" ht="15.75">
      <c r="A9" s="1"/>
      <c r="B9" s="1"/>
    </row>
    <row r="12" spans="1:7" ht="15.75" thickBot="1">
      <c r="C12" s="2" t="s">
        <v>15</v>
      </c>
      <c r="D12" s="26">
        <f>SUM(D3:D11)</f>
        <v>1972.8</v>
      </c>
      <c r="E12" s="26">
        <f>SUM(E3:E11)</f>
        <v>0</v>
      </c>
      <c r="F12" s="26">
        <f>SUM(F3:F11)</f>
        <v>1972.8</v>
      </c>
    </row>
    <row r="13" spans="1:7" ht="15.75" thickTop="1"/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5DFA-1A52-4261-BAC0-C1E17D6B7096}">
  <dimension ref="A1:I25"/>
  <sheetViews>
    <sheetView workbookViewId="0">
      <selection activeCell="B18" sqref="B18"/>
    </sheetView>
  </sheetViews>
  <sheetFormatPr defaultRowHeight="15"/>
  <cols>
    <col min="1" max="1" width="73.28515625" bestFit="1" customWidth="1"/>
    <col min="2" max="2" width="13.7109375" bestFit="1" customWidth="1"/>
    <col min="3" max="3" width="64.28515625" bestFit="1" customWidth="1"/>
    <col min="4" max="4" width="9.5703125" style="7" bestFit="1" customWidth="1"/>
    <col min="5" max="5" width="9.28515625" style="7" bestFit="1" customWidth="1"/>
    <col min="6" max="6" width="9.85546875" style="7" bestFit="1" customWidth="1"/>
    <col min="7" max="7" width="13.140625" bestFit="1" customWidth="1"/>
  </cols>
  <sheetData>
    <row r="1" spans="1:9" s="2" customFormat="1">
      <c r="D1" s="39" t="s">
        <v>57</v>
      </c>
      <c r="E1" s="39"/>
      <c r="F1" s="13"/>
    </row>
    <row r="2" spans="1:9" s="2" customFormat="1">
      <c r="A2" s="2" t="s">
        <v>20</v>
      </c>
      <c r="B2" s="2" t="s">
        <v>21</v>
      </c>
      <c r="C2" s="2" t="s">
        <v>22</v>
      </c>
      <c r="D2" s="13" t="s">
        <v>23</v>
      </c>
      <c r="E2" s="13" t="s">
        <v>24</v>
      </c>
      <c r="F2" s="13" t="s">
        <v>25</v>
      </c>
      <c r="G2" s="2" t="s">
        <v>26</v>
      </c>
    </row>
    <row r="3" spans="1:9">
      <c r="A3" s="24" t="s">
        <v>447</v>
      </c>
      <c r="E3" s="21"/>
      <c r="I3" s="11"/>
    </row>
    <row r="4" spans="1:9">
      <c r="A4" s="23" t="s">
        <v>448</v>
      </c>
      <c r="C4" t="s">
        <v>449</v>
      </c>
      <c r="E4" s="21"/>
    </row>
    <row r="5" spans="1:9" ht="17.25">
      <c r="A5" s="23" t="s">
        <v>450</v>
      </c>
      <c r="C5" t="s">
        <v>451</v>
      </c>
      <c r="E5" s="21"/>
      <c r="F5" s="7">
        <v>700</v>
      </c>
    </row>
    <row r="6" spans="1:9">
      <c r="A6" s="24" t="s">
        <v>452</v>
      </c>
      <c r="E6" s="21"/>
    </row>
    <row r="7" spans="1:9">
      <c r="A7" s="23" t="s">
        <v>448</v>
      </c>
      <c r="C7" t="s">
        <v>453</v>
      </c>
      <c r="E7" s="21"/>
    </row>
    <row r="8" spans="1:9" ht="17.25">
      <c r="A8" s="23" t="s">
        <v>450</v>
      </c>
      <c r="C8" t="s">
        <v>454</v>
      </c>
      <c r="E8" s="21"/>
      <c r="F8" s="7">
        <v>700</v>
      </c>
    </row>
    <row r="9" spans="1:9">
      <c r="A9" s="24" t="s">
        <v>455</v>
      </c>
      <c r="E9" s="21"/>
    </row>
    <row r="10" spans="1:9">
      <c r="A10" s="23" t="s">
        <v>448</v>
      </c>
      <c r="C10" t="s">
        <v>456</v>
      </c>
      <c r="E10" s="21"/>
    </row>
    <row r="11" spans="1:9" ht="17.25">
      <c r="A11" s="23" t="s">
        <v>457</v>
      </c>
      <c r="C11" t="s">
        <v>458</v>
      </c>
      <c r="E11" s="21"/>
      <c r="F11" s="7">
        <v>700</v>
      </c>
    </row>
    <row r="12" spans="1:9">
      <c r="A12" s="24" t="s">
        <v>459</v>
      </c>
      <c r="E12" s="21"/>
    </row>
    <row r="13" spans="1:9">
      <c r="A13" s="23" t="s">
        <v>448</v>
      </c>
      <c r="C13" t="s">
        <v>460</v>
      </c>
      <c r="E13" s="21"/>
    </row>
    <row r="14" spans="1:9" ht="17.25">
      <c r="A14" s="23" t="s">
        <v>457</v>
      </c>
      <c r="C14" t="s">
        <v>461</v>
      </c>
      <c r="E14" s="21"/>
      <c r="F14" s="7">
        <v>700</v>
      </c>
    </row>
    <row r="15" spans="1:9">
      <c r="A15" s="24" t="s">
        <v>462</v>
      </c>
      <c r="E15" s="21"/>
    </row>
    <row r="16" spans="1:9">
      <c r="A16" s="23" t="s">
        <v>448</v>
      </c>
      <c r="C16" t="s">
        <v>463</v>
      </c>
      <c r="E16" s="21"/>
      <c r="F16" s="7">
        <v>700</v>
      </c>
    </row>
    <row r="17" spans="1:6" ht="17.25">
      <c r="A17" s="23" t="s">
        <v>457</v>
      </c>
      <c r="C17" t="s">
        <v>464</v>
      </c>
      <c r="E17" s="21"/>
    </row>
    <row r="18" spans="1:6">
      <c r="A18" t="s">
        <v>465</v>
      </c>
      <c r="E18" s="21"/>
      <c r="F18" s="7">
        <v>700</v>
      </c>
    </row>
    <row r="19" spans="1:6" ht="14.25" customHeight="1">
      <c r="A19" s="23" t="s">
        <v>466</v>
      </c>
      <c r="B19" t="s">
        <v>467</v>
      </c>
      <c r="C19" t="s">
        <v>468</v>
      </c>
      <c r="E19" s="21"/>
      <c r="F19" s="7">
        <v>265.44</v>
      </c>
    </row>
    <row r="20" spans="1:6" ht="14.25" customHeight="1">
      <c r="A20" s="23" t="s">
        <v>469</v>
      </c>
      <c r="B20" t="s">
        <v>467</v>
      </c>
      <c r="E20" s="21"/>
      <c r="F20" s="7">
        <v>70.38</v>
      </c>
    </row>
    <row r="21" spans="1:6" ht="14.25" customHeight="1">
      <c r="A21" s="23" t="s">
        <v>470</v>
      </c>
      <c r="B21" t="s">
        <v>471</v>
      </c>
      <c r="D21" s="7">
        <v>79.16</v>
      </c>
      <c r="E21" s="21"/>
      <c r="F21" s="7">
        <v>79.16</v>
      </c>
    </row>
    <row r="22" spans="1:6" ht="14.25" customHeight="1">
      <c r="A22" s="23" t="s">
        <v>470</v>
      </c>
      <c r="B22" t="s">
        <v>472</v>
      </c>
      <c r="D22" s="7">
        <v>78.33</v>
      </c>
      <c r="E22" s="21"/>
      <c r="F22" s="7">
        <v>78.33</v>
      </c>
    </row>
    <row r="23" spans="1:6" ht="14.25" customHeight="1">
      <c r="A23" s="23"/>
      <c r="E23" s="21"/>
    </row>
    <row r="24" spans="1:6" ht="15.75" thickBot="1">
      <c r="C24" s="2" t="s">
        <v>15</v>
      </c>
      <c r="D24" s="26">
        <f>SUM(D3:D23)</f>
        <v>157.49</v>
      </c>
      <c r="E24" s="26">
        <f>SUM(E3:E23)</f>
        <v>0</v>
      </c>
      <c r="F24" s="26">
        <f>SUM(F3:F23)</f>
        <v>4693.3099999999995</v>
      </c>
    </row>
    <row r="25" spans="1:6" ht="15.75" thickTop="1"/>
  </sheetData>
  <mergeCells count="1"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DE99B020E1E4B937D59DEF52DDAA7" ma:contentTypeVersion="16" ma:contentTypeDescription="Create a new document." ma:contentTypeScope="" ma:versionID="25ce5e6d3e58379009891d8eb40470d6">
  <xsd:schema xmlns:xsd="http://www.w3.org/2001/XMLSchema" xmlns:xs="http://www.w3.org/2001/XMLSchema" xmlns:p="http://schemas.microsoft.com/office/2006/metadata/properties" xmlns:ns2="6ae846ca-5ed5-4e1b-935c-6d4072edb602" xmlns:ns3="6296d069-cb4a-408d-9018-55e16b9af6de" targetNamespace="http://schemas.microsoft.com/office/2006/metadata/properties" ma:root="true" ma:fieldsID="f4936a418f922e3a378b6ed2e0499f7e" ns2:_="" ns3:_="">
    <xsd:import namespace="6ae846ca-5ed5-4e1b-935c-6d4072edb602"/>
    <xsd:import namespace="6296d069-cb4a-408d-9018-55e16b9af6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846ca-5ed5-4e1b-935c-6d4072edb6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4f5ef42-10f5-49e2-a8a1-d170f72268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d069-cb4a-408d-9018-55e16b9af6d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b660426-f29a-48f7-9e2c-12a8288b312a}" ma:internalName="TaxCatchAll" ma:showField="CatchAllData" ma:web="6296d069-cb4a-408d-9018-55e16b9af6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846ca-5ed5-4e1b-935c-6d4072edb602">
      <Terms xmlns="http://schemas.microsoft.com/office/infopath/2007/PartnerControls"/>
    </lcf76f155ced4ddcb4097134ff3c332f>
    <TaxCatchAll xmlns="6296d069-cb4a-408d-9018-55e16b9af6de" xsi:nil="true"/>
  </documentManagement>
</p:properties>
</file>

<file path=customXml/itemProps1.xml><?xml version="1.0" encoding="utf-8"?>
<ds:datastoreItem xmlns:ds="http://schemas.openxmlformats.org/officeDocument/2006/customXml" ds:itemID="{52C8BA29-0B1A-4FB3-9F74-D832CC12051D}"/>
</file>

<file path=customXml/itemProps2.xml><?xml version="1.0" encoding="utf-8"?>
<ds:datastoreItem xmlns:ds="http://schemas.openxmlformats.org/officeDocument/2006/customXml" ds:itemID="{12A91BCD-7998-443D-B191-51F2527A81FD}"/>
</file>

<file path=customXml/itemProps3.xml><?xml version="1.0" encoding="utf-8"?>
<ds:datastoreItem xmlns:ds="http://schemas.openxmlformats.org/officeDocument/2006/customXml" ds:itemID="{B7C91B8D-2E50-4948-923E-C0741901C3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Finance Officer</dc:creator>
  <cp:keywords/>
  <dc:description/>
  <cp:lastModifiedBy>Laura Cutter</cp:lastModifiedBy>
  <cp:revision/>
  <dcterms:created xsi:type="dcterms:W3CDTF">2022-08-25T09:37:15Z</dcterms:created>
  <dcterms:modified xsi:type="dcterms:W3CDTF">2025-05-07T08:18:49Z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0x010100D99DE99B020E1E4B937D59DEF52DDAA7</vt:lpwstr>
  </property>
  <property fmtid="{D5CDD505-2E9C-101B-9397-08002B2CF9AE}" pid="3" name="Order">
    <vt:r8>16800</vt:r8>
  </property>
  <property fmtid="{D5CDD505-2E9C-101B-9397-08002B2CF9AE}" pid="4" name="MediaServiceImageTags">
    <vt:lpwstr/>
  </property>
</Properties>
</file>