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ydonwickparishcouncil.sharepoint.com/sites/HaydonWickMDrive/Shared Documents/05 Full Council/07. Annual COUNCIL MAY Meeting/2026-27/Reports/"/>
    </mc:Choice>
  </mc:AlternateContent>
  <xr:revisionPtr revIDLastSave="2" documentId="8_{8622D9B5-4B8B-433B-B8E5-1B162819845B}" xr6:coauthVersionLast="47" xr6:coauthVersionMax="47" xr10:uidLastSave="{46A919F4-E6D4-4271-90C9-2B523575A61F}"/>
  <bookViews>
    <workbookView xWindow="28680" yWindow="510" windowWidth="29040" windowHeight="15720" activeTab="2" xr2:uid="{6FC9A500-F296-43F5-992D-545309D2E16B}"/>
  </bookViews>
  <sheets>
    <sheet name="Summary" sheetId="9" r:id="rId1"/>
    <sheet name="Vehicles" sheetId="2" r:id="rId2"/>
    <sheet name="Land &amp; Buildings" sheetId="1" r:id="rId3"/>
    <sheet name="POST Inventory" sheetId="3" r:id="rId4"/>
    <sheet name="Play Areas" sheetId="4" r:id="rId5"/>
    <sheet name="Street Furniture" sheetId="5" r:id="rId6"/>
    <sheet name="Parish Office" sheetId="6" r:id="rId7"/>
    <sheet name="GMF" sheetId="7" r:id="rId8"/>
    <sheet name="Devices" sheetId="8" r:id="rId9"/>
  </sheets>
  <definedNames>
    <definedName name="_xlnm._FilterDatabase" localSheetId="7" hidden="1">GMF!$A$2:$I$117</definedName>
    <definedName name="_xlnm._FilterDatabase" localSheetId="6" hidden="1">'Parish Office'!$A$2:$G$108</definedName>
    <definedName name="_xlnm._FilterDatabase" localSheetId="3" hidden="1">'POST Inventory'!$A$2:$H$164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6" l="1"/>
  <c r="E106" i="6"/>
  <c r="D106" i="6"/>
  <c r="G164" i="3"/>
  <c r="F164" i="3"/>
  <c r="E164" i="3"/>
  <c r="D9" i="9" l="1"/>
  <c r="B6" i="9"/>
  <c r="F40" i="4"/>
  <c r="F39" i="4"/>
  <c r="E39" i="4"/>
  <c r="I65" i="7" l="1"/>
  <c r="H65" i="7"/>
  <c r="G65" i="7"/>
  <c r="F65" i="7"/>
  <c r="C9" i="9" s="1"/>
  <c r="F11" i="1" l="1"/>
  <c r="E11" i="1"/>
  <c r="D11" i="1"/>
  <c r="D5" i="9" l="1"/>
  <c r="D164" i="3"/>
  <c r="C5" i="9" s="1"/>
  <c r="E5" i="9" l="1"/>
  <c r="D39" i="4"/>
  <c r="E24" i="8"/>
  <c r="F24" i="8"/>
  <c r="D24" i="8"/>
  <c r="E17" i="5"/>
  <c r="D17" i="5"/>
  <c r="C10" i="9" l="1"/>
  <c r="E10" i="9" s="1"/>
  <c r="D7" i="9"/>
  <c r="C7" i="9"/>
  <c r="E7" i="9" s="1"/>
  <c r="F6" i="5"/>
  <c r="F17" i="5" s="1"/>
  <c r="D10" i="9"/>
  <c r="D6" i="9"/>
  <c r="C6" i="9"/>
  <c r="E6" i="9" s="1"/>
  <c r="F128" i="3"/>
  <c r="F11" i="2"/>
  <c r="E11" i="2"/>
  <c r="D4" i="9" s="1"/>
  <c r="D11" i="2"/>
  <c r="C4" i="9" s="1"/>
  <c r="D3" i="9"/>
  <c r="C3" i="9"/>
  <c r="E3" i="9" s="1"/>
  <c r="E9" i="9" l="1"/>
  <c r="E4" i="9"/>
  <c r="B11" i="9"/>
  <c r="B14" i="9" s="1"/>
  <c r="D8" i="9"/>
  <c r="D11" i="9" l="1"/>
  <c r="B16" i="9" s="1"/>
  <c r="C8" i="9" l="1"/>
  <c r="C11" i="9" l="1"/>
  <c r="B15" i="9" s="1"/>
  <c r="B17" i="9" s="1"/>
  <c r="E8" i="9"/>
  <c r="E11" i="9" l="1"/>
</calcChain>
</file>

<file path=xl/sharedStrings.xml><?xml version="1.0" encoding="utf-8"?>
<sst xmlns="http://schemas.openxmlformats.org/spreadsheetml/2006/main" count="889" uniqueCount="632">
  <si>
    <t>Summary - AGAR Box 9</t>
  </si>
  <si>
    <t>Department</t>
  </si>
  <si>
    <t>2024/25 Totals</t>
  </si>
  <si>
    <t>2025/26 Additions</t>
  </si>
  <si>
    <t>2025/26 Disposals</t>
  </si>
  <si>
    <t>2025/26 Totals</t>
  </si>
  <si>
    <t>Land &amp; Buildings</t>
  </si>
  <si>
    <t>Vehicles</t>
  </si>
  <si>
    <t>POST Inventory</t>
  </si>
  <si>
    <t>Play Areas</t>
  </si>
  <si>
    <t>25/26 figures restated</t>
  </si>
  <si>
    <t>Street Furniture</t>
  </si>
  <si>
    <t>Parish Office</t>
  </si>
  <si>
    <t>Grounds Maintenance Facility</t>
  </si>
  <si>
    <t>Devices</t>
  </si>
  <si>
    <t>Totals</t>
  </si>
  <si>
    <t>2024/25 Total</t>
  </si>
  <si>
    <t>Plus Additions</t>
  </si>
  <si>
    <t>Minus Disposals</t>
  </si>
  <si>
    <t>Item</t>
  </si>
  <si>
    <t>Purchase Date</t>
  </si>
  <si>
    <t>Notes</t>
  </si>
  <si>
    <t>Additions</t>
  </si>
  <si>
    <t>Disposals</t>
  </si>
  <si>
    <t>Value</t>
  </si>
  <si>
    <t>Disposal Date</t>
  </si>
  <si>
    <t xml:space="preserve">Citroen Tipper </t>
  </si>
  <si>
    <t>SF16 HVX</t>
  </si>
  <si>
    <t>29.01.2025</t>
  </si>
  <si>
    <t>Ford Transit Tipper</t>
  </si>
  <si>
    <t>BJ62 NLC</t>
  </si>
  <si>
    <t>Ford Transit</t>
  </si>
  <si>
    <t>BP68 MPY</t>
  </si>
  <si>
    <t>DFSK (tuc tuc)</t>
  </si>
  <si>
    <t xml:space="preserve">GX12 ETU </t>
  </si>
  <si>
    <t>Ford Transit with Cage</t>
  </si>
  <si>
    <t>BD58 from 2019 list</t>
  </si>
  <si>
    <t>23.07.24</t>
  </si>
  <si>
    <t>Renault Master Minibus</t>
  </si>
  <si>
    <t>Added to Asset Reg 25.08.2022 - added to 2021/22 AGAR as a restated</t>
  </si>
  <si>
    <t>Kubuto F391 Ride on mower</t>
  </si>
  <si>
    <t>16.02.23</t>
  </si>
  <si>
    <t>WP72 XHE serial no. 10060</t>
  </si>
  <si>
    <t>2025/26</t>
  </si>
  <si>
    <t>Land - KGV Field</t>
  </si>
  <si>
    <t xml:space="preserve">Advice received from Bridget 28.8.20 not to include here.  </t>
  </si>
  <si>
    <t>Land - Clary Road Field</t>
  </si>
  <si>
    <t>Taken from 2014 spreadsheet</t>
  </si>
  <si>
    <t>Land - Leisure Gdns Site 1</t>
  </si>
  <si>
    <t>Land - Leisure Gdns Site 2</t>
  </si>
  <si>
    <t>Land - Tadpole Lane</t>
  </si>
  <si>
    <t>Taken from previous Asset register used for AGAR spreadsheet</t>
  </si>
  <si>
    <t>Land - Tadpole Lane (remaining section)</t>
  </si>
  <si>
    <t>Valuation completed 29.03.22</t>
  </si>
  <si>
    <t>GMF</t>
  </si>
  <si>
    <t>New Building from 2025</t>
  </si>
  <si>
    <t>To be added when certified complete - 2025/26</t>
  </si>
  <si>
    <t>Model</t>
  </si>
  <si>
    <t>Insurance/Repurchase Value</t>
  </si>
  <si>
    <t>Workbench Black &amp; Decker</t>
  </si>
  <si>
    <t>01.12.25</t>
  </si>
  <si>
    <t>Wire storage units</t>
  </si>
  <si>
    <t>26.3.19</t>
  </si>
  <si>
    <t>Wheelbarrow 85L</t>
  </si>
  <si>
    <t>Wheelbarrow 120L</t>
  </si>
  <si>
    <t>Water hose for Karcher (with reel)</t>
  </si>
  <si>
    <t>Water Bowser</t>
  </si>
  <si>
    <t>16.2.17</t>
  </si>
  <si>
    <t>31.03.25</t>
  </si>
  <si>
    <t>Clarke Torque Wrench</t>
  </si>
  <si>
    <t>21.11.25</t>
  </si>
  <si>
    <t>Model: Pro414 Serial No: 1700820</t>
  </si>
  <si>
    <t>Clarke Bench Grinder</t>
  </si>
  <si>
    <t>Model: CPG8370L Serial No: 6500532</t>
  </si>
  <si>
    <t>Walkie Talkie''s</t>
  </si>
  <si>
    <t>25.09.2023</t>
  </si>
  <si>
    <t>Variety of tools &amp; equipment (Dave H)</t>
  </si>
  <si>
    <t>Trestle</t>
  </si>
  <si>
    <t>LFD60L10</t>
  </si>
  <si>
    <t>DeWalt Battery (18v)</t>
  </si>
  <si>
    <t>Model: DCB184 Serial No: N552474</t>
  </si>
  <si>
    <t>For rows 14 - 29 - Breakdown requested</t>
  </si>
  <si>
    <t>Model: DCB184 Serial No: N745897</t>
  </si>
  <si>
    <t>DeWalt Battery Charger</t>
  </si>
  <si>
    <t>Model: DCB115 Type 2 Serial No: NA021239</t>
  </si>
  <si>
    <t>DeWalt Compact Drill</t>
  </si>
  <si>
    <t>Model: DCD796 Serial No: NA034936</t>
  </si>
  <si>
    <t>DeWalt Circular Saw</t>
  </si>
  <si>
    <t>Model: DCS391 Type 11 Serial No: N913722</t>
  </si>
  <si>
    <t>DeWalt Grinder</t>
  </si>
  <si>
    <t>Model: DCG412 Type 11 Serial No: NA293549</t>
  </si>
  <si>
    <t>DeWalt Hammer Drill</t>
  </si>
  <si>
    <t>Model: DCH273N Type 2 Serial No: NA26950</t>
  </si>
  <si>
    <t>DeWalt Impact Driver</t>
  </si>
  <si>
    <t>Model: DCF887N Type 10 Serial No: NA163005</t>
  </si>
  <si>
    <t>DeWalt Jigsaw</t>
  </si>
  <si>
    <t>Model: DC5331 Type 3 Serial No: NA126923</t>
  </si>
  <si>
    <t>DeWalt Multi Tool</t>
  </si>
  <si>
    <t>Model: DCS355 Type 11 Serial No: NA105864</t>
  </si>
  <si>
    <t>DeWalt Planer</t>
  </si>
  <si>
    <t>Model: DCP580 Type 1 Serial No: N452942</t>
  </si>
  <si>
    <t>DeWalt Reciprocating Saw</t>
  </si>
  <si>
    <t>Model: DC5380 Type 2 Serial No: N584504</t>
  </si>
  <si>
    <t>DeWalt Work Light</t>
  </si>
  <si>
    <t>Model: DCL050 Type 2 Serial No: NA376815</t>
  </si>
  <si>
    <t>Einhell Mitre Saw</t>
  </si>
  <si>
    <t>10.01.26</t>
  </si>
  <si>
    <t>Serial No: UK-21-2566</t>
  </si>
  <si>
    <t>US Pro Tools - Tool Chest</t>
  </si>
  <si>
    <t>Husqvarna Battery 36v (6)</t>
  </si>
  <si>
    <t>Model: B330X Serial No: 20251304219</t>
  </si>
  <si>
    <t>Husqvarna Battery 36v (7)</t>
  </si>
  <si>
    <t>Model: B330X Serial No: 20251304154</t>
  </si>
  <si>
    <t>Husqvarna Strimmer</t>
  </si>
  <si>
    <t>25.04.25</t>
  </si>
  <si>
    <t>Model: 520 RJX Serial No: 20244100079</t>
  </si>
  <si>
    <t>Model: 520 RJX Serial No: 20244100066</t>
  </si>
  <si>
    <t>STIHL Blower</t>
  </si>
  <si>
    <t>Model: BG86 Serial No: 1 96 987 014</t>
  </si>
  <si>
    <t xml:space="preserve">STIHL Pruner </t>
  </si>
  <si>
    <t>Model: GTA 27 Serial No: 942946624</t>
  </si>
  <si>
    <t>STIHL Hedge Trimmer</t>
  </si>
  <si>
    <t>09.08.25</t>
  </si>
  <si>
    <t>Model: HS82RC Serial No: 197179754</t>
  </si>
  <si>
    <t>Model: HS82RC Serial No: 197495660</t>
  </si>
  <si>
    <t>Model: HS82RC Serial No: 197495754</t>
  </si>
  <si>
    <t>STIHL Hedge Trimmer - long reach</t>
  </si>
  <si>
    <t>21.08.25</t>
  </si>
  <si>
    <t>Model: HL94C Serial No: 546260987</t>
  </si>
  <si>
    <t>Goodearl Noticeboard</t>
  </si>
  <si>
    <t>18.11.25</t>
  </si>
  <si>
    <t>Wonderwall Products Ltd</t>
  </si>
  <si>
    <t>Rose Walk Noticeboard</t>
  </si>
  <si>
    <t>Ventnor Close Noticeboard</t>
  </si>
  <si>
    <t>Titan Electric sander TTB2 88SDR</t>
  </si>
  <si>
    <t>Tidy Up Team</t>
  </si>
  <si>
    <t>Telescopic Ladder 2.6M aluminium folding</t>
  </si>
  <si>
    <t>17.8.18</t>
  </si>
  <si>
    <t>TL2.6</t>
  </si>
  <si>
    <t>Surveyors measuring wheel</t>
  </si>
  <si>
    <t>Model: Voche</t>
  </si>
  <si>
    <t>Strimmers (small)</t>
  </si>
  <si>
    <t>STIHL FS56C Serial No: 506971508  297760927</t>
  </si>
  <si>
    <t>STIHL FS460C</t>
  </si>
  <si>
    <t>Stihl Pruner x2</t>
  </si>
  <si>
    <t>28.05.24</t>
  </si>
  <si>
    <t>931 475 537 &amp; 931 236 560</t>
  </si>
  <si>
    <t>STIHL Polesaw</t>
  </si>
  <si>
    <t>15.10.18</t>
  </si>
  <si>
    <t>HT133 Serial No: 516681292</t>
  </si>
  <si>
    <t>4.09.18 (stolen)</t>
  </si>
  <si>
    <t>STIHL Petrol Hedgetrimmer</t>
  </si>
  <si>
    <t>15.11.22</t>
  </si>
  <si>
    <t>53353A080</t>
  </si>
  <si>
    <t>STIHL Long Reach Hedge timmer</t>
  </si>
  <si>
    <t>19.3.20</t>
  </si>
  <si>
    <t>KM-HL 0-125 Serial No: J111689</t>
  </si>
  <si>
    <t>Stihl Hedgetrimmer</t>
  </si>
  <si>
    <t>HL 92 C-E</t>
  </si>
  <si>
    <t>Stihl Hedgecutter HS46C-E</t>
  </si>
  <si>
    <t>06.12.24</t>
  </si>
  <si>
    <t>Stihl hedge cutter</t>
  </si>
  <si>
    <t>14.12.23</t>
  </si>
  <si>
    <t>Serial No: 194833295</t>
  </si>
  <si>
    <t>Stihl GTA 26 Handsaw</t>
  </si>
  <si>
    <t>Stihl Cordless Pruners</t>
  </si>
  <si>
    <t>Serial No: 931475543</t>
  </si>
  <si>
    <t>Serial No: 973431337</t>
  </si>
  <si>
    <t>Stihl Chainsaw</t>
  </si>
  <si>
    <t>Stihl Blower x2</t>
  </si>
  <si>
    <t>12.07.24</t>
  </si>
  <si>
    <t>195 233 532 &amp; 195 233 521</t>
  </si>
  <si>
    <t>28.2.20</t>
  </si>
  <si>
    <t>BG86C-E Serial No: 187700755</t>
  </si>
  <si>
    <t>STIHL Batteries x4</t>
  </si>
  <si>
    <t>Steps</t>
  </si>
  <si>
    <t>LFD105STB</t>
  </si>
  <si>
    <t>Stephill Generator</t>
  </si>
  <si>
    <t>Stanley Saw Horses X2</t>
  </si>
  <si>
    <t>Scaffold Tower</t>
  </si>
  <si>
    <t>Sanli Mower DHV400</t>
  </si>
  <si>
    <t>Road Signs x25</t>
  </si>
  <si>
    <t>Ratchet straps</t>
  </si>
  <si>
    <t>Pushcart (for street cleaning)</t>
  </si>
  <si>
    <t>Glasdon</t>
  </si>
  <si>
    <t>Parkside Compressor PKO270A5</t>
  </si>
  <si>
    <t>Oregon Chainsaw Sharpener</t>
  </si>
  <si>
    <t>Nut Rivet and Lock Bolt Kit</t>
  </si>
  <si>
    <t>15.04.24</t>
  </si>
  <si>
    <t>TC Riverter kit 3736 Heavy SM394</t>
  </si>
  <si>
    <t>MAVE</t>
  </si>
  <si>
    <t>Makita Drillbits Set</t>
  </si>
  <si>
    <t>Makita drill set</t>
  </si>
  <si>
    <t>31.7.18</t>
  </si>
  <si>
    <t>Model: DLX2145TJ Serial No: 106337Y</t>
  </si>
  <si>
    <t>Makita drill and bit set pieces</t>
  </si>
  <si>
    <t>21.8.18</t>
  </si>
  <si>
    <t>Model: P-44046</t>
  </si>
  <si>
    <t>Makita Angle Grinder</t>
  </si>
  <si>
    <t>27.07.2023</t>
  </si>
  <si>
    <t>Makita DGA463Z, Serial No. 123375R</t>
  </si>
  <si>
    <t>Makita 4350 FCT Jigsaw</t>
  </si>
  <si>
    <t>Long Reach Hedge Trimmer</t>
  </si>
  <si>
    <t>KM-HL 0-145</t>
  </si>
  <si>
    <t xml:space="preserve">Litter picking equipment </t>
  </si>
  <si>
    <t>Lavor Pro Pressure Washer</t>
  </si>
  <si>
    <t>2015 (2nd hand)</t>
  </si>
  <si>
    <t>30.10.18 (scrapped)</t>
  </si>
  <si>
    <t>Ladder 3-tier</t>
  </si>
  <si>
    <t>Ladder 2-tier</t>
  </si>
  <si>
    <t>Karcher pressure washer</t>
  </si>
  <si>
    <t>K5 premium Ser No. 032546</t>
  </si>
  <si>
    <t>Jet Lance</t>
  </si>
  <si>
    <t>26.10.20</t>
  </si>
  <si>
    <t>Jack hammer</t>
  </si>
  <si>
    <t>Erbauer Serial No: 17W4900097</t>
  </si>
  <si>
    <t>31.03.24</t>
  </si>
  <si>
    <t>Hyundai Woodcutter HYCH707</t>
  </si>
  <si>
    <t>Husqvarna Strimmer 535 IRX</t>
  </si>
  <si>
    <t>Husqvarna Strimmer 520 ILX</t>
  </si>
  <si>
    <t>Spring 2021</t>
  </si>
  <si>
    <t>520 iLX 20230518882</t>
  </si>
  <si>
    <t>Husqvarna LC551 SP Mower</t>
  </si>
  <si>
    <t>Husqvarna HK4 Long Reach Trimmer</t>
  </si>
  <si>
    <t>Husqvarna Hedgetrimmer</t>
  </si>
  <si>
    <t>520 I HD60 20205100064</t>
  </si>
  <si>
    <t xml:space="preserve">Husqvarna GLI300 Battery </t>
  </si>
  <si>
    <t>Husqvarna GC330 Battery Charger</t>
  </si>
  <si>
    <t>Husqvarna Brushcutter</t>
  </si>
  <si>
    <t>iRX</t>
  </si>
  <si>
    <t>Husqvarna Blower</t>
  </si>
  <si>
    <t>525 iB</t>
  </si>
  <si>
    <t>Husqvarna Battery and Charger x2</t>
  </si>
  <si>
    <t>Husqvarna Battery</t>
  </si>
  <si>
    <t>Bli 300</t>
  </si>
  <si>
    <t xml:space="preserve">Husqvarna 525iB Blower </t>
  </si>
  <si>
    <t>Husqvarna 520i Hedge trimmer</t>
  </si>
  <si>
    <t>Serial No: 20222200266</t>
  </si>
  <si>
    <t>Serial No: 20222200260</t>
  </si>
  <si>
    <t>Husqvaqrna 525 RJX Strimmer</t>
  </si>
  <si>
    <t>Husgvarna Bli 300 Batteries x2</t>
  </si>
  <si>
    <t>2023/427815 &amp; 2023/84927</t>
  </si>
  <si>
    <t>Husgvarna 520 iL Strimmer</t>
  </si>
  <si>
    <t>967 916 113</t>
  </si>
  <si>
    <t>Honda push mower (petrol)</t>
  </si>
  <si>
    <t>MASF 1320484</t>
  </si>
  <si>
    <t>01.02.23</t>
  </si>
  <si>
    <t>MASF 1320423</t>
  </si>
  <si>
    <t>Hedgecutter-long reach</t>
  </si>
  <si>
    <t>STIHL 100 Serial No: 500616423</t>
  </si>
  <si>
    <t>STIHL 100K Serial No: 500021905</t>
  </si>
  <si>
    <t>Hedgecutter</t>
  </si>
  <si>
    <t>STIHL 46C Serial No: 504604156  504604157</t>
  </si>
  <si>
    <t>STIHLHS87R Serial No: 182625880</t>
  </si>
  <si>
    <t>Heavy Duty Padlocks</t>
  </si>
  <si>
    <t>03.01.24</t>
  </si>
  <si>
    <t>Hand blower</t>
  </si>
  <si>
    <t>STIHL BG86C Serial Nos: 502256595  502756598</t>
  </si>
  <si>
    <t>Grit dispenser</t>
  </si>
  <si>
    <t>01.01.19</t>
  </si>
  <si>
    <t>01.10.22</t>
  </si>
  <si>
    <t>Grass Team</t>
  </si>
  <si>
    <t>Ferrex Elec Heater WWS EH2000</t>
  </si>
  <si>
    <t>Extn lead for Karcher (with reel)</t>
  </si>
  <si>
    <t>EVO system pressure washer</t>
  </si>
  <si>
    <t>24.1.19</t>
  </si>
  <si>
    <t>PW3200 Serial No: ESWASH-F1800UK0096</t>
  </si>
  <si>
    <t>EVO system Petrol engine generator</t>
  </si>
  <si>
    <t>EVO200 Serial No: G180U00035</t>
  </si>
  <si>
    <t>Eclipse Siralux Riveter</t>
  </si>
  <si>
    <t>Echo PPT 260 HES Polesaw</t>
  </si>
  <si>
    <t>Serial No: U17638010407</t>
  </si>
  <si>
    <t>Echo Chainsaw</t>
  </si>
  <si>
    <t>Serial No: 37065353</t>
  </si>
  <si>
    <t>Draper Wet Vac</t>
  </si>
  <si>
    <t>2014-06-00714</t>
  </si>
  <si>
    <t>DeWalt DCD796 18VXR Drill</t>
  </si>
  <si>
    <t>DeWalt DCD785 Drill</t>
  </si>
  <si>
    <t>NI35569</t>
  </si>
  <si>
    <t>Clarke Stack Truck</t>
  </si>
  <si>
    <t>Clarke Saw Horses x2</t>
  </si>
  <si>
    <t>Clarke Reciprocator 850</t>
  </si>
  <si>
    <t>Clarke Lifting Kit - 2 tonne jack, axle stand set</t>
  </si>
  <si>
    <t>25.04.23</t>
  </si>
  <si>
    <t>Clarke Chansaw Sharpener ECS2</t>
  </si>
  <si>
    <t>Clarke CCM110 Cement Mixer</t>
  </si>
  <si>
    <t>Brushcutter</t>
  </si>
  <si>
    <t>22.3.18</t>
  </si>
  <si>
    <t>STIHL NFS460 Serial No: 183534747</t>
  </si>
  <si>
    <t>STIHL NFS460 Serial No: 184335370</t>
  </si>
  <si>
    <t>Bosch Router TOF1200AE</t>
  </si>
  <si>
    <t>Bosch Angle Grinder GWS850C</t>
  </si>
  <si>
    <t>Backpack blower</t>
  </si>
  <si>
    <t>STIHL BR600 Serial No: 514387225</t>
  </si>
  <si>
    <t>STIHL BR600 Serial No: 514387245</t>
  </si>
  <si>
    <t>Angle Grinder Einhell TCAG18815LI</t>
  </si>
  <si>
    <t>462R7C3</t>
  </si>
  <si>
    <t>Amazon Storage Shed</t>
  </si>
  <si>
    <t>6x4x4</t>
  </si>
  <si>
    <t xml:space="preserve">2 Tonne Jack </t>
  </si>
  <si>
    <t>10m tape measure</t>
  </si>
  <si>
    <t>Luna</t>
  </si>
  <si>
    <t>Gaynor</t>
  </si>
  <si>
    <t>Skatepark</t>
  </si>
  <si>
    <t>Other misc</t>
  </si>
  <si>
    <t>Voyager</t>
  </si>
  <si>
    <t>King George V</t>
  </si>
  <si>
    <t>Inc. Toddler Equipment</t>
  </si>
  <si>
    <t>KGV surfacing</t>
  </si>
  <si>
    <t>Trent Road</t>
  </si>
  <si>
    <t>09.02.24</t>
  </si>
  <si>
    <t>Play area extension Feb 2024</t>
  </si>
  <si>
    <t>Bowls Green</t>
  </si>
  <si>
    <t>Primrose Close</t>
  </si>
  <si>
    <t>Kelly Gardens</t>
  </si>
  <si>
    <t>Fencing</t>
  </si>
  <si>
    <t>Fencing @ Basil Close</t>
  </si>
  <si>
    <t>31.03.23</t>
  </si>
  <si>
    <t>Village Green Play Surface</t>
  </si>
  <si>
    <t>22.03.23</t>
  </si>
  <si>
    <t>Spinner Bowl</t>
  </si>
  <si>
    <t>Doyle</t>
  </si>
  <si>
    <t>Capesthorne</t>
  </si>
  <si>
    <t>Wick Farm</t>
  </si>
  <si>
    <t xml:space="preserve">White Eagle </t>
  </si>
  <si>
    <t>See Saw</t>
  </si>
  <si>
    <t>Havisham Park</t>
  </si>
  <si>
    <t>QED Inc MUGA</t>
  </si>
  <si>
    <t>QED Goal Mouth</t>
  </si>
  <si>
    <t>01.02.26</t>
  </si>
  <si>
    <t>White Eagle Park</t>
  </si>
  <si>
    <t>White Eagle Outdoor Gym</t>
  </si>
  <si>
    <t>01.07.25</t>
  </si>
  <si>
    <t>Brookfield</t>
  </si>
  <si>
    <t>Mazurek</t>
  </si>
  <si>
    <t>Lilian Park</t>
  </si>
  <si>
    <t>Doyle Park</t>
  </si>
  <si>
    <t>Galloway</t>
  </si>
  <si>
    <t>Thyme</t>
  </si>
  <si>
    <t>Village Green</t>
  </si>
  <si>
    <t>Rope Bridge</t>
  </si>
  <si>
    <t>10.12.24</t>
  </si>
  <si>
    <t>Restated for 24/25</t>
  </si>
  <si>
    <t>CCTV (mobile) (camera post &amp; sim) X9</t>
  </si>
  <si>
    <t>Purchased from take2technology (ref Vinay Munro)</t>
  </si>
  <si>
    <t>WW1 Benches X2</t>
  </si>
  <si>
    <t>18.07.18</t>
  </si>
  <si>
    <t>Tommy Figure</t>
  </si>
  <si>
    <t>Purchased from TBNT</t>
  </si>
  <si>
    <t>Parish planters X8</t>
  </si>
  <si>
    <t>29.11.17</t>
  </si>
  <si>
    <t>2 Benches (taken from 2014 spreadsheet)</t>
  </si>
  <si>
    <t xml:space="preserve">**8 Bus Shelters (taken from 2014 spreadsheet) </t>
  </si>
  <si>
    <t>CCTV Camera and post (Gaynor Close)</t>
  </si>
  <si>
    <t>Office planters/baskets</t>
  </si>
  <si>
    <t xml:space="preserve">Bus Shelter </t>
  </si>
  <si>
    <t>01.01.26</t>
  </si>
  <si>
    <t>Torun Way</t>
  </si>
  <si>
    <t>Litter Bin Sleeve</t>
  </si>
  <si>
    <t>Litter Bins x3</t>
  </si>
  <si>
    <t>18.05.2023</t>
  </si>
  <si>
    <t>Memorial bench (Voyager Drive Play Area)</t>
  </si>
  <si>
    <t>23.01.2024</t>
  </si>
  <si>
    <t>Christmas Trees x 4</t>
  </si>
  <si>
    <t>17.05.24</t>
  </si>
  <si>
    <t>Pro Series Street Tree - Wall mounted with lights</t>
  </si>
  <si>
    <t>**Bus stop locations</t>
  </si>
  <si>
    <t>Boorkdene/Haydonleigh Drive</t>
  </si>
  <si>
    <t>Mellow Ground</t>
  </si>
  <si>
    <t>Westfield Way (Morrisons Car Park)</t>
  </si>
  <si>
    <t>Westfield Way (Windflower Road)</t>
  </si>
  <si>
    <t>Thames Avenue/Dart Avenue</t>
  </si>
  <si>
    <t>Thames Avenue/Greenmeadow Shops (Brickbuilt)</t>
  </si>
  <si>
    <t>Thames Avenue/Home Ground Surgery</t>
  </si>
  <si>
    <t>The Brow (Brickbuilt)</t>
  </si>
  <si>
    <t>Main Office</t>
  </si>
  <si>
    <t>Laptop (LC)</t>
  </si>
  <si>
    <t>02.12.25</t>
  </si>
  <si>
    <t>Lenovo ThinkBook 14 2-in-1 14" Intel Core Ultra 5 16 GB RAM - 512 GB SSD Windows 11 Pro - PW0KYSHS</t>
  </si>
  <si>
    <t>Laptop (Editor)</t>
  </si>
  <si>
    <t>19.1.19</t>
  </si>
  <si>
    <t>HP 3168NGW Serial No: CND82151T5</t>
  </si>
  <si>
    <t>31.01.24</t>
  </si>
  <si>
    <t>Laptop (in safe)</t>
  </si>
  <si>
    <t>18.3.15</t>
  </si>
  <si>
    <t>DELL Inspiron 15 3000 Serial No: 60MX5F2</t>
  </si>
  <si>
    <t>28.8.19</t>
  </si>
  <si>
    <t>Lenovo Yoga Touchscreen L390</t>
  </si>
  <si>
    <t>Dell Vostro 3550 Serial No: 1CKBSP1</t>
  </si>
  <si>
    <t xml:space="preserve">Laptop ( Remote Laptop - Chief's office) </t>
  </si>
  <si>
    <t>13.12.17</t>
  </si>
  <si>
    <t>HP 3168NGW Serial No: CND7326SJL</t>
  </si>
  <si>
    <t xml:space="preserve">Laptop (Parks &amp; Projects) </t>
  </si>
  <si>
    <t>25.06.20</t>
  </si>
  <si>
    <t xml:space="preserve">Laptop (GMD) </t>
  </si>
  <si>
    <t>Dell Latitude 5330</t>
  </si>
  <si>
    <t>Laptop JN</t>
  </si>
  <si>
    <t>25.08.23</t>
  </si>
  <si>
    <t>HP 250 G9</t>
  </si>
  <si>
    <t>Laptop (spare - POST - IN SAFE)</t>
  </si>
  <si>
    <t>Dell Vostro 3350 Serial No: 5CKBSP1</t>
  </si>
  <si>
    <t>Laptop (POST IN SAFE)</t>
  </si>
  <si>
    <t>Dell Latitute 5550 HTTNP12</t>
  </si>
  <si>
    <t>Laptop (JF)</t>
  </si>
  <si>
    <t>23.03.21</t>
  </si>
  <si>
    <t>HP 250GZ Serial No: CND0473BGZ</t>
  </si>
  <si>
    <t>Laptop (SP)</t>
  </si>
  <si>
    <t>HP Intel core HP250GB Serial No: CND11176J3</t>
  </si>
  <si>
    <t>Comms (LM)</t>
  </si>
  <si>
    <t>HP 250G8 Serial No: 2X7VOEA#ABU</t>
  </si>
  <si>
    <t>Laptop (JC- Admin)</t>
  </si>
  <si>
    <t>HP 250G Serial No: CND1192SG7</t>
  </si>
  <si>
    <t>Laptop (JS - Finance)</t>
  </si>
  <si>
    <t>HP 250G Serial No: CND0122SKJ</t>
  </si>
  <si>
    <t>Laptop (DH)</t>
  </si>
  <si>
    <t>26.10.22</t>
  </si>
  <si>
    <t>HP 250 Laptop</t>
  </si>
  <si>
    <t>Monitors (Office) X8</t>
  </si>
  <si>
    <t>LG</t>
  </si>
  <si>
    <t>Telephones X4</t>
  </si>
  <si>
    <t>Yealink</t>
  </si>
  <si>
    <t>Desks X6</t>
  </si>
  <si>
    <t>Chairs X6</t>
  </si>
  <si>
    <t>Chairs X1</t>
  </si>
  <si>
    <t>31.05.23</t>
  </si>
  <si>
    <t xml:space="preserve">Chair </t>
  </si>
  <si>
    <t>18.03.25</t>
  </si>
  <si>
    <t>Office Chair</t>
  </si>
  <si>
    <t>Air Purifier</t>
  </si>
  <si>
    <t>04.12.25</t>
  </si>
  <si>
    <t>Model: MaxVac Medi 8 Air Purifier</t>
  </si>
  <si>
    <t>Shelving Unit</t>
  </si>
  <si>
    <t>17.06.23</t>
  </si>
  <si>
    <t>Filing Cabinets X2</t>
  </si>
  <si>
    <t xml:space="preserve">Filing Cabinet  </t>
  </si>
  <si>
    <t>24.11.23</t>
  </si>
  <si>
    <t>CO Office</t>
  </si>
  <si>
    <t>Keyboard + Mouse Set X 6</t>
  </si>
  <si>
    <t>Screen Mounts X4</t>
  </si>
  <si>
    <t>Stationery Cupboard Items</t>
  </si>
  <si>
    <t>Air conditionin units X2</t>
  </si>
  <si>
    <t>Docking Station x2</t>
  </si>
  <si>
    <t>24.01.2024</t>
  </si>
  <si>
    <t>Main Meeting Room</t>
  </si>
  <si>
    <t>Projector, screen mount, cables</t>
  </si>
  <si>
    <t>Sneeze Screens (13)</t>
  </si>
  <si>
    <t>01.10.25</t>
  </si>
  <si>
    <t>Shredder</t>
  </si>
  <si>
    <t>2 display boards</t>
  </si>
  <si>
    <t>Fan</t>
  </si>
  <si>
    <t>Conference tables &amp; Chairs</t>
  </si>
  <si>
    <t>Items under £500</t>
  </si>
  <si>
    <t>Glass Display Cabinet</t>
  </si>
  <si>
    <t>04.09.25</t>
  </si>
  <si>
    <t>Beauty4u freestanding display cabinet, 64" single door</t>
  </si>
  <si>
    <t>OmniVista Mobii Interactive Table Projection System</t>
  </si>
  <si>
    <t>Small Meeting Room</t>
  </si>
  <si>
    <t xml:space="preserve">SAFE-Phoenix Fire Fighter </t>
  </si>
  <si>
    <t>FS0423</t>
  </si>
  <si>
    <t>Wipe Board X3</t>
  </si>
  <si>
    <t>Chairman's badge of office</t>
  </si>
  <si>
    <t>Flags X7</t>
  </si>
  <si>
    <t>Tables</t>
  </si>
  <si>
    <t>Television</t>
  </si>
  <si>
    <t>26.08.25</t>
  </si>
  <si>
    <t>Toshiba 4K Smart VIDAA 65" TV. Model: 65UV2F53DBU</t>
  </si>
  <si>
    <t>Old chairs X24</t>
  </si>
  <si>
    <t xml:space="preserve">Round 2 piece meeting table </t>
  </si>
  <si>
    <t>Included in row 30</t>
  </si>
  <si>
    <t>Riser desk</t>
  </si>
  <si>
    <t>3.3.20</t>
  </si>
  <si>
    <t>Monitors/laptop</t>
  </si>
  <si>
    <t>Boiler</t>
  </si>
  <si>
    <t>Server</t>
  </si>
  <si>
    <t>Cupboards/shelves/drawers</t>
  </si>
  <si>
    <t xml:space="preserve">Telephone </t>
  </si>
  <si>
    <t>11.11.21</t>
  </si>
  <si>
    <t>Chair</t>
  </si>
  <si>
    <t>Kitchen</t>
  </si>
  <si>
    <t>Dishwasher</t>
  </si>
  <si>
    <t>21.02.22</t>
  </si>
  <si>
    <t>Bosch</t>
  </si>
  <si>
    <t>Microwave</t>
  </si>
  <si>
    <t>Essentials Model C17MB20</t>
  </si>
  <si>
    <t>27.03.25</t>
  </si>
  <si>
    <t>Crockery &amp; cutlery</t>
  </si>
  <si>
    <t>Sandwich Toaster</t>
  </si>
  <si>
    <t>Russel Hobbs</t>
  </si>
  <si>
    <t>Toaster</t>
  </si>
  <si>
    <t>Breville</t>
  </si>
  <si>
    <t>07.10.25</t>
  </si>
  <si>
    <t>Hisense. Black, freestanding, E-rated, L24 x W23 x H33 (in)</t>
  </si>
  <si>
    <t>Fridge/Freezer</t>
  </si>
  <si>
    <t xml:space="preserve">Hisense. Black, E-rated, H182.4 x W55 x D56.2 (cm). </t>
  </si>
  <si>
    <t>Fridge</t>
  </si>
  <si>
    <t>Lec</t>
  </si>
  <si>
    <t>kettle urns X2</t>
  </si>
  <si>
    <t>21.04.21</t>
  </si>
  <si>
    <t>Miscellaneous</t>
  </si>
  <si>
    <t xml:space="preserve">Air Conditioning </t>
  </si>
  <si>
    <t>19.08.22</t>
  </si>
  <si>
    <t>Casio CJV 10X</t>
  </si>
  <si>
    <t>Gazebo with side walls</t>
  </si>
  <si>
    <t>08.08.14</t>
  </si>
  <si>
    <t>Pro 40</t>
  </si>
  <si>
    <t>Uniforms (guesstimate)</t>
  </si>
  <si>
    <t>Tables &amp; chairs</t>
  </si>
  <si>
    <t>Carpet</t>
  </si>
  <si>
    <t>Fans X2</t>
  </si>
  <si>
    <t>Laminator</t>
  </si>
  <si>
    <t>01.05.25</t>
  </si>
  <si>
    <t>Vacuum Cleaner</t>
  </si>
  <si>
    <t>Baby changing unit</t>
  </si>
  <si>
    <t>24.06.16</t>
  </si>
  <si>
    <t>01.10.2025</t>
  </si>
  <si>
    <t>George Wet &amp; Dry Vacuum Cleaner</t>
  </si>
  <si>
    <t>15.12.25</t>
  </si>
  <si>
    <t>Elec Water Urn</t>
  </si>
  <si>
    <t>18.02.26</t>
  </si>
  <si>
    <t>Oypla Electrical 20L Catering Hot Water Boiler</t>
  </si>
  <si>
    <t>30.09.25</t>
  </si>
  <si>
    <t>Splashback for handdryer</t>
  </si>
  <si>
    <t>Leaflet Holders x5 wall mounted</t>
  </si>
  <si>
    <t>18.07.25</t>
  </si>
  <si>
    <t>Window Display Kit</t>
  </si>
  <si>
    <t>16.07.25</t>
  </si>
  <si>
    <t>Thermal Imaging Camera</t>
  </si>
  <si>
    <t>10.03.26</t>
  </si>
  <si>
    <t>Book cases (Reception) X2</t>
  </si>
  <si>
    <t>Cupboards X2</t>
  </si>
  <si>
    <t>Gazebo X2</t>
  </si>
  <si>
    <t>20.06.23</t>
  </si>
  <si>
    <t>Plastic Mugs (Mem Café)</t>
  </si>
  <si>
    <t>11.09.2023</t>
  </si>
  <si>
    <t>Memory Café sign @ sensory garden</t>
  </si>
  <si>
    <t>06.10.23</t>
  </si>
  <si>
    <t xml:space="preserve">Folding Table X2 - (Mem Café) </t>
  </si>
  <si>
    <t>07.05.24</t>
  </si>
  <si>
    <t>Lifetime 6ft fold in half table</t>
  </si>
  <si>
    <t>16.05.24</t>
  </si>
  <si>
    <t>GBC Fusion 1000L A3 Laminator 4400745</t>
  </si>
  <si>
    <t>21.05.24</t>
  </si>
  <si>
    <t>Home Source 6Ft Folding Trestle Table</t>
  </si>
  <si>
    <t>DSLR Camera</t>
  </si>
  <si>
    <t>13.03.2025</t>
  </si>
  <si>
    <t>Community Development SN 21803077023452 SN 214479008130</t>
  </si>
  <si>
    <t>Promotional Counter</t>
  </si>
  <si>
    <t>Hoover</t>
  </si>
  <si>
    <t>27.01.2025</t>
  </si>
  <si>
    <t>Henry Hoover SN 244611980</t>
  </si>
  <si>
    <t>Product ID / Make</t>
  </si>
  <si>
    <t>Model / Serial No</t>
  </si>
  <si>
    <t>KITCHEN</t>
  </si>
  <si>
    <t>Fire Extinguisher x 1</t>
  </si>
  <si>
    <t>Polar G-Series Upright Back Bar Cooler  307Ltr</t>
  </si>
  <si>
    <t>Serial No: DM076-UK-02-2205-250-222-83</t>
  </si>
  <si>
    <t>Donated by Affleck</t>
  </si>
  <si>
    <t>White boards x 7 (wall-mounted)</t>
  </si>
  <si>
    <t>DRYING ROOM</t>
  </si>
  <si>
    <t>Bench x 3</t>
  </si>
  <si>
    <t>Donated by local Parish or Business</t>
  </si>
  <si>
    <t>Monitor x 1</t>
  </si>
  <si>
    <t>WORKSHOP</t>
  </si>
  <si>
    <t>Retractable Airhose</t>
  </si>
  <si>
    <t>Tool Racks x 2</t>
  </si>
  <si>
    <t xml:space="preserve">Warehouse 2 Step </t>
  </si>
  <si>
    <t>Serial No: 5201001</t>
  </si>
  <si>
    <t>Workbench x 5</t>
  </si>
  <si>
    <t>WORKSHOP CUPBOARD</t>
  </si>
  <si>
    <t>COSHH Cabinet</t>
  </si>
  <si>
    <t>Fireproof Cabinet (4-drawer)</t>
  </si>
  <si>
    <t>Tool Rack x 1</t>
  </si>
  <si>
    <t>Wirelocker x 1 (2-door)</t>
  </si>
  <si>
    <t>Workbench x 1</t>
  </si>
  <si>
    <t>PPE OFFICE</t>
  </si>
  <si>
    <t>TOP LANDING</t>
  </si>
  <si>
    <t>Cage Lockers x 2</t>
  </si>
  <si>
    <t>Chairs x 2</t>
  </si>
  <si>
    <t>Filing Cabinet x 1 (4-drawer)</t>
  </si>
  <si>
    <t>Fire Extinguisher x 2</t>
  </si>
  <si>
    <t>"DOG PARK" OFFICE</t>
  </si>
  <si>
    <t>Office Chair x 1</t>
  </si>
  <si>
    <t>Office Filing Shelf</t>
  </si>
  <si>
    <t>Printer</t>
  </si>
  <si>
    <t>HP Officejet 5742</t>
  </si>
  <si>
    <t>Serial No: TH4A73114F</t>
  </si>
  <si>
    <t>Tables x 2</t>
  </si>
  <si>
    <t>"DOG PARK" OFFICE CUPBOARD</t>
  </si>
  <si>
    <t>Desk Chairs x 3</t>
  </si>
  <si>
    <t>Gazebo x 1</t>
  </si>
  <si>
    <t>15.06.2025</t>
  </si>
  <si>
    <t>3m x 6m - donated</t>
  </si>
  <si>
    <t>DOWNSTAIRS HALLWAY</t>
  </si>
  <si>
    <t>Lockers x 4 (5-drawer)</t>
  </si>
  <si>
    <t>Wire Lockers x 2 (6-drawer)</t>
  </si>
  <si>
    <t>CLEANING CUPBOARD</t>
  </si>
  <si>
    <t>MANAGER'S OFFICE</t>
  </si>
  <si>
    <t>Computer Desk x 2</t>
  </si>
  <si>
    <t>Computer Monitor x 1</t>
  </si>
  <si>
    <t>Cupboards x 2 (under desk, 3-drawer)</t>
  </si>
  <si>
    <t>Office Chairs x 2</t>
  </si>
  <si>
    <t>Whiteboard x 3</t>
  </si>
  <si>
    <t>GENERAL</t>
  </si>
  <si>
    <t>Clock x 3</t>
  </si>
  <si>
    <t>OUTSIDE</t>
  </si>
  <si>
    <t>Flambank &amp; Driptray x 1</t>
  </si>
  <si>
    <t>Device 1 – Cllr Bose Patrick-Okoh</t>
  </si>
  <si>
    <t xml:space="preserve">1. Logitech Slim Folio </t>
  </si>
  <si>
    <t>P/N 820-009244. Serial No: 2018CE14B0D8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</si>
  <si>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 </t>
    </r>
  </si>
  <si>
    <t xml:space="preserve">Model Number MW6A2B/A Serial No:  F9FCK5N7MDFT  </t>
  </si>
  <si>
    <t>Device 2 – Richard Hailstone</t>
  </si>
  <si>
    <t>P/N 820-009244. Serial No: 2018CE14B0B8</t>
  </si>
  <si>
    <t>Model Number MW6A2B/A Serial No:  F9FCK7GZMDFT</t>
  </si>
  <si>
    <t>Device 3 – Cllr John Fuller</t>
  </si>
  <si>
    <t>P/N 820-009244. Serial No: 2018CE14B0E8</t>
  </si>
  <si>
    <r>
      <t>2. Ipad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Generation</t>
    </r>
  </si>
  <si>
    <t>Model Number MW6A2B/A Serial No:  F9FCK79RMFT</t>
  </si>
  <si>
    <t>Device 4 – Omkar Munagala</t>
  </si>
  <si>
    <t>P/N 820-009244. Serial No: 2018CE14B0A8</t>
  </si>
  <si>
    <t>Model Number MW6A2B/A Serial No:  F9FCK5GJMDFT</t>
  </si>
  <si>
    <t>Device 5 – Councillor Ayo Jimmy</t>
  </si>
  <si>
    <t>P/N 820-009244. Serial No: 2018CE14B098</t>
  </si>
  <si>
    <t>Model Number MW6A2B/A Serial No:  DMPCM0YBMDFT</t>
  </si>
  <si>
    <t>Device 6 - Councillor Ellen Baker Lee</t>
  </si>
  <si>
    <t>Ipad 9th Generation</t>
  </si>
  <si>
    <t>02.06.23</t>
  </si>
  <si>
    <t>Serial No: GJQM73QRQ5 ModelNo: MK2K3B/A</t>
  </si>
  <si>
    <t>Logitech slim folio</t>
  </si>
  <si>
    <t>Galaxy Tablet (Community Development)</t>
  </si>
  <si>
    <t>18.07.24</t>
  </si>
  <si>
    <t>24.07.24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</si>
</sst>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_-[$£-809]* #,##0.00_-;\-[$£-809]* #,##0.00_-;_-[$£-809]* &quot;-&quot;??_-;_-@_-"/>
    <numFmt numFmtId="165" formatCode="&quot;£&quot;#,##0.00"/>
    <numFmt numFmtId="166" formatCode="&quot;£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ptos"/>
      <family val="2"/>
    </font>
    <font>
      <sz val="11"/>
      <color rgb="FF32374B"/>
      <name val="Calibri"/>
      <family val="2"/>
    </font>
    <font>
      <sz val="11"/>
      <color theme="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6" fontId="0" fillId="0" borderId="0" xfId="0" applyNumberFormat="1"/>
    <xf numFmtId="17" fontId="0" fillId="0" borderId="0" xfId="0" applyNumberFormat="1"/>
    <xf numFmtId="165" fontId="2" fillId="0" borderId="0" xfId="0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166" fontId="0" fillId="0" borderId="0" xfId="0" applyNumberFormat="1"/>
    <xf numFmtId="166" fontId="1" fillId="0" borderId="0" xfId="0" applyNumberFormat="1" applyFont="1"/>
    <xf numFmtId="165" fontId="0" fillId="0" borderId="0" xfId="0" quotePrefix="1" applyNumberFormat="1"/>
    <xf numFmtId="165" fontId="1" fillId="0" borderId="0" xfId="0" applyNumberFormat="1" applyFont="1"/>
    <xf numFmtId="165" fontId="0" fillId="0" borderId="0" xfId="0" applyNumberFormat="1" applyAlignment="1">
      <alignment wrapText="1"/>
    </xf>
    <xf numFmtId="17" fontId="0" fillId="0" borderId="0" xfId="0" quotePrefix="1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7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0" fontId="0" fillId="0" borderId="0" xfId="0" quotePrefix="1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1" fillId="0" borderId="1" xfId="0" applyFont="1" applyBorder="1"/>
    <xf numFmtId="165" fontId="1" fillId="0" borderId="1" xfId="0" applyNumberFormat="1" applyFont="1" applyBorder="1"/>
    <xf numFmtId="166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6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165" fontId="1" fillId="0" borderId="0" xfId="0" applyNumberFormat="1" applyFont="1" applyAlignment="1">
      <alignment wrapText="1"/>
    </xf>
    <xf numFmtId="166" fontId="0" fillId="2" borderId="0" xfId="0" applyNumberFormat="1" applyFill="1"/>
    <xf numFmtId="0" fontId="0" fillId="2" borderId="0" xfId="0" applyFill="1"/>
    <xf numFmtId="14" fontId="0" fillId="0" borderId="0" xfId="0" applyNumberForma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5" fontId="1" fillId="0" borderId="2" xfId="0" applyNumberFormat="1" applyFont="1" applyBorder="1"/>
    <xf numFmtId="165" fontId="1" fillId="0" borderId="2" xfId="0" applyNumberFormat="1" applyFont="1" applyBorder="1" applyAlignment="1">
      <alignment horizontal="center" wrapText="1"/>
    </xf>
    <xf numFmtId="0" fontId="0" fillId="3" borderId="2" xfId="0" applyFill="1" applyBorder="1"/>
    <xf numFmtId="0" fontId="0" fillId="3" borderId="2" xfId="0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0" fontId="7" fillId="3" borderId="2" xfId="0" applyFont="1" applyFill="1" applyBorder="1"/>
    <xf numFmtId="165" fontId="0" fillId="3" borderId="2" xfId="0" applyNumberFormat="1" applyFill="1" applyBorder="1"/>
    <xf numFmtId="0" fontId="0" fillId="0" borderId="3" xfId="0" applyBorder="1"/>
    <xf numFmtId="0" fontId="0" fillId="0" borderId="4" xfId="0" applyBorder="1"/>
    <xf numFmtId="165" fontId="0" fillId="0" borderId="4" xfId="0" applyNumberFormat="1" applyBorder="1"/>
    <xf numFmtId="0" fontId="0" fillId="0" borderId="5" xfId="0" applyBorder="1"/>
    <xf numFmtId="0" fontId="0" fillId="0" borderId="2" xfId="0" applyBorder="1"/>
    <xf numFmtId="165" fontId="0" fillId="0" borderId="2" xfId="0" applyNumberFormat="1" applyBorder="1"/>
    <xf numFmtId="0" fontId="0" fillId="0" borderId="6" xfId="0" applyBorder="1"/>
    <xf numFmtId="0" fontId="0" fillId="0" borderId="7" xfId="0" applyBorder="1"/>
    <xf numFmtId="165" fontId="0" fillId="0" borderId="7" xfId="0" applyNumberFormat="1" applyBorder="1"/>
    <xf numFmtId="0" fontId="1" fillId="0" borderId="2" xfId="0" applyFont="1" applyBorder="1" applyAlignment="1">
      <alignment horizontal="right"/>
    </xf>
    <xf numFmtId="165" fontId="1" fillId="0" borderId="2" xfId="0" applyNumberFormat="1" applyFont="1" applyBorder="1" applyAlignment="1">
      <alignment wrapText="1"/>
    </xf>
    <xf numFmtId="0" fontId="4" fillId="3" borderId="2" xfId="0" applyFont="1" applyFill="1" applyBorder="1"/>
    <xf numFmtId="0" fontId="0" fillId="0" borderId="2" xfId="0" applyBorder="1" applyAlignment="1">
      <alignment horizontal="right"/>
    </xf>
    <xf numFmtId="0" fontId="7" fillId="0" borderId="2" xfId="0" applyFont="1" applyBorder="1"/>
    <xf numFmtId="0" fontId="8" fillId="3" borderId="2" xfId="0" applyFont="1" applyFill="1" applyBorder="1" applyAlignment="1">
      <alignment vertical="center" wrapText="1"/>
    </xf>
    <xf numFmtId="49" fontId="0" fillId="3" borderId="2" xfId="0" applyNumberFormat="1" applyFill="1" applyBorder="1"/>
    <xf numFmtId="0" fontId="0" fillId="0" borderId="2" xfId="0" applyBorder="1" applyAlignment="1">
      <alignment horizontal="left"/>
    </xf>
    <xf numFmtId="49" fontId="4" fillId="3" borderId="2" xfId="0" quotePrefix="1" applyNumberFormat="1" applyFont="1" applyFill="1" applyBorder="1"/>
    <xf numFmtId="49" fontId="0" fillId="3" borderId="2" xfId="0" quotePrefix="1" applyNumberFormat="1" applyFill="1" applyBorder="1"/>
    <xf numFmtId="0" fontId="1" fillId="3" borderId="2" xfId="0" applyFont="1" applyFill="1" applyBorder="1"/>
    <xf numFmtId="165" fontId="0" fillId="0" borderId="2" xfId="0" applyNumberFormat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7" fontId="0" fillId="3" borderId="2" xfId="0" applyNumberFormat="1" applyFill="1" applyBorder="1" applyAlignment="1">
      <alignment horizontal="right"/>
    </xf>
    <xf numFmtId="17" fontId="0" fillId="3" borderId="2" xfId="0" applyNumberFormat="1" applyFill="1" applyBorder="1" applyAlignment="1">
      <alignment horizontal="left"/>
    </xf>
    <xf numFmtId="0" fontId="0" fillId="3" borderId="2" xfId="0" quotePrefix="1" applyFill="1" applyBorder="1" applyAlignment="1">
      <alignment horizontal="right"/>
    </xf>
    <xf numFmtId="0" fontId="0" fillId="3" borderId="2" xfId="0" quotePrefix="1" applyFill="1" applyBorder="1"/>
    <xf numFmtId="165" fontId="0" fillId="3" borderId="2" xfId="0" quotePrefix="1" applyNumberFormat="1" applyFill="1" applyBorder="1"/>
    <xf numFmtId="0" fontId="6" fillId="3" borderId="2" xfId="0" applyFont="1" applyFill="1" applyBorder="1"/>
    <xf numFmtId="0" fontId="6" fillId="3" borderId="2" xfId="0" quotePrefix="1" applyFont="1" applyFill="1" applyBorder="1" applyAlignment="1">
      <alignment horizontal="left"/>
    </xf>
    <xf numFmtId="0" fontId="9" fillId="3" borderId="2" xfId="0" applyFont="1" applyFill="1" applyBorder="1"/>
    <xf numFmtId="165" fontId="6" fillId="3" borderId="2" xfId="0" quotePrefix="1" applyNumberFormat="1" applyFont="1" applyFill="1" applyBorder="1"/>
    <xf numFmtId="165" fontId="6" fillId="3" borderId="2" xfId="0" applyNumberFormat="1" applyFont="1" applyFill="1" applyBorder="1"/>
    <xf numFmtId="0" fontId="6" fillId="3" borderId="8" xfId="0" applyFont="1" applyFill="1" applyBorder="1"/>
    <xf numFmtId="0" fontId="6" fillId="3" borderId="8" xfId="0" applyFont="1" applyFill="1" applyBorder="1" applyAlignment="1">
      <alignment horizontal="left"/>
    </xf>
    <xf numFmtId="0" fontId="9" fillId="3" borderId="8" xfId="0" applyFont="1" applyFill="1" applyBorder="1"/>
    <xf numFmtId="165" fontId="6" fillId="3" borderId="8" xfId="0" applyNumberFormat="1" applyFont="1" applyFill="1" applyBorder="1"/>
    <xf numFmtId="0" fontId="0" fillId="0" borderId="9" xfId="0" applyBorder="1"/>
    <xf numFmtId="0" fontId="0" fillId="0" borderId="10" xfId="0" applyBorder="1"/>
    <xf numFmtId="165" fontId="0" fillId="0" borderId="10" xfId="0" applyNumberFormat="1" applyBorder="1"/>
    <xf numFmtId="0" fontId="0" fillId="3" borderId="0" xfId="0" applyFill="1"/>
    <xf numFmtId="1" fontId="0" fillId="0" borderId="0" xfId="0" applyNumberFormat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right"/>
    </xf>
    <xf numFmtId="0" fontId="0" fillId="3" borderId="0" xfId="0" quotePrefix="1" applyFill="1" applyAlignment="1">
      <alignment horizontal="right"/>
    </xf>
    <xf numFmtId="14" fontId="0" fillId="3" borderId="0" xfId="0" quotePrefix="1" applyNumberFormat="1" applyFill="1" applyAlignment="1">
      <alignment horizontal="right"/>
    </xf>
    <xf numFmtId="17" fontId="0" fillId="3" borderId="0" xfId="0" quotePrefix="1" applyNumberFormat="1" applyFill="1" applyAlignment="1">
      <alignment horizontal="right"/>
    </xf>
    <xf numFmtId="17" fontId="0" fillId="3" borderId="0" xfId="0" applyNumberFormat="1" applyFill="1" applyAlignment="1">
      <alignment horizontal="right"/>
    </xf>
    <xf numFmtId="165" fontId="0" fillId="3" borderId="0" xfId="0" applyNumberFormat="1" applyFill="1"/>
    <xf numFmtId="165" fontId="0" fillId="0" borderId="1" xfId="0" applyNumberFormat="1" applyBorder="1"/>
    <xf numFmtId="165" fontId="0" fillId="2" borderId="0" xfId="0" applyNumberFormat="1" applyFill="1"/>
    <xf numFmtId="6" fontId="0" fillId="2" borderId="0" xfId="0" applyNumberFormat="1" applyFill="1"/>
    <xf numFmtId="165" fontId="0" fillId="4" borderId="0" xfId="0" applyNumberFormat="1" applyFill="1"/>
    <xf numFmtId="165" fontId="0" fillId="4" borderId="0" xfId="0" quotePrefix="1" applyNumberFormat="1" applyFill="1"/>
    <xf numFmtId="165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165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453A-15DA-4A5B-A6FF-07421743D443}">
  <dimension ref="A1:J23"/>
  <sheetViews>
    <sheetView workbookViewId="0">
      <selection activeCell="A18" sqref="A1:F18"/>
    </sheetView>
  </sheetViews>
  <sheetFormatPr defaultRowHeight="14.5" x14ac:dyDescent="0.35"/>
  <cols>
    <col min="1" max="1" width="29" bestFit="1" customWidth="1"/>
    <col min="2" max="2" width="17.453125" customWidth="1"/>
    <col min="3" max="3" width="17" bestFit="1" customWidth="1"/>
    <col min="4" max="4" width="16.7265625" bestFit="1" customWidth="1"/>
    <col min="5" max="5" width="13.7265625" bestFit="1" customWidth="1"/>
    <col min="6" max="6" width="20.54296875" customWidth="1"/>
    <col min="8" max="8" width="16.453125" bestFit="1" customWidth="1"/>
  </cols>
  <sheetData>
    <row r="1" spans="1:10" x14ac:dyDescent="0.35">
      <c r="A1" s="100" t="s">
        <v>0</v>
      </c>
      <c r="B1" s="100"/>
      <c r="C1" s="100"/>
      <c r="D1" s="100"/>
      <c r="E1" s="100"/>
    </row>
    <row r="2" spans="1:10" s="2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10" x14ac:dyDescent="0.35">
      <c r="A3" t="s">
        <v>6</v>
      </c>
      <c r="B3" s="10">
        <v>470003</v>
      </c>
      <c r="C3" s="10">
        <f>SUM('Land &amp; Buildings'!D11)</f>
        <v>765500</v>
      </c>
      <c r="D3" s="10">
        <f>SUM('Land &amp; Buildings'!E11)</f>
        <v>0</v>
      </c>
      <c r="E3" s="10">
        <f>B3+C3-D3</f>
        <v>1235503</v>
      </c>
      <c r="H3" s="10"/>
      <c r="J3" s="10"/>
    </row>
    <row r="4" spans="1:10" x14ac:dyDescent="0.35">
      <c r="A4" t="s">
        <v>7</v>
      </c>
      <c r="B4" s="10">
        <v>90731</v>
      </c>
      <c r="C4" s="10">
        <f>SUM(Vehicles!D11)</f>
        <v>0</v>
      </c>
      <c r="D4" s="10">
        <f>SUM(Vehicles!E11)</f>
        <v>42113.33</v>
      </c>
      <c r="E4" s="10">
        <f t="shared" ref="E4:E10" si="0">B4+C4-D4</f>
        <v>48617.67</v>
      </c>
      <c r="H4" s="10"/>
      <c r="J4" s="10"/>
    </row>
    <row r="5" spans="1:10" x14ac:dyDescent="0.35">
      <c r="A5" t="s">
        <v>8</v>
      </c>
      <c r="B5" s="10">
        <v>28046</v>
      </c>
      <c r="C5" s="10">
        <f>SUM('POST Inventory'!D164)</f>
        <v>8049</v>
      </c>
      <c r="D5" s="10">
        <f>SUM('POST Inventory'!E164)</f>
        <v>4909.5</v>
      </c>
      <c r="E5" s="10">
        <f t="shared" si="0"/>
        <v>31185.5</v>
      </c>
      <c r="H5" s="10"/>
      <c r="J5" s="10"/>
    </row>
    <row r="6" spans="1:10" x14ac:dyDescent="0.35">
      <c r="A6" t="s">
        <v>9</v>
      </c>
      <c r="B6" s="33">
        <f>846428+10</f>
        <v>846438</v>
      </c>
      <c r="C6" s="10">
        <f>SUM('Play Areas'!D39)</f>
        <v>60550</v>
      </c>
      <c r="D6" s="10">
        <f>SUM('Play Areas'!E39)</f>
        <v>0</v>
      </c>
      <c r="E6" s="10">
        <f t="shared" si="0"/>
        <v>906988</v>
      </c>
      <c r="F6" t="s">
        <v>10</v>
      </c>
      <c r="H6" s="10"/>
      <c r="J6" s="10"/>
    </row>
    <row r="7" spans="1:10" x14ac:dyDescent="0.35">
      <c r="A7" t="s">
        <v>11</v>
      </c>
      <c r="B7" s="10">
        <v>45095</v>
      </c>
      <c r="C7" s="10">
        <f>SUM('Street Furniture'!D17)</f>
        <v>6429</v>
      </c>
      <c r="D7" s="10">
        <f>SUM('Street Furniture'!E17)</f>
        <v>0</v>
      </c>
      <c r="E7" s="10">
        <f t="shared" si="0"/>
        <v>51524</v>
      </c>
      <c r="H7" s="10"/>
      <c r="J7" s="10"/>
    </row>
    <row r="8" spans="1:10" x14ac:dyDescent="0.35">
      <c r="A8" t="s">
        <v>12</v>
      </c>
      <c r="B8" s="10">
        <v>66035</v>
      </c>
      <c r="C8" s="10">
        <f>SUM('Parish Office'!D106)</f>
        <v>3297.2900000000004</v>
      </c>
      <c r="D8" s="10">
        <f>SUM('Parish Office'!E106)</f>
        <v>3886.86</v>
      </c>
      <c r="E8" s="10">
        <f t="shared" si="0"/>
        <v>65445.429999999993</v>
      </c>
      <c r="G8" s="7"/>
      <c r="H8" s="10"/>
      <c r="J8" s="10"/>
    </row>
    <row r="9" spans="1:10" x14ac:dyDescent="0.35">
      <c r="A9" t="s">
        <v>13</v>
      </c>
      <c r="B9" s="10">
        <v>1973</v>
      </c>
      <c r="C9" s="10">
        <f>GMF!F65</f>
        <v>12740</v>
      </c>
      <c r="D9" s="7">
        <f>GMF!G65</f>
        <v>0</v>
      </c>
      <c r="E9" s="10">
        <f t="shared" si="0"/>
        <v>14713</v>
      </c>
      <c r="H9" s="10"/>
      <c r="J9" s="10"/>
    </row>
    <row r="10" spans="1:10" x14ac:dyDescent="0.35">
      <c r="A10" t="s">
        <v>14</v>
      </c>
      <c r="B10" s="10">
        <v>4693</v>
      </c>
      <c r="C10" s="10">
        <f>SUM(Devices!D24)</f>
        <v>0</v>
      </c>
      <c r="D10" s="7">
        <f>SUM(Devices!E24)</f>
        <v>0</v>
      </c>
      <c r="E10" s="10">
        <f t="shared" si="0"/>
        <v>4693</v>
      </c>
      <c r="H10" s="10"/>
      <c r="I10" s="10"/>
      <c r="J10" s="10"/>
    </row>
    <row r="11" spans="1:10" s="2" customFormat="1" ht="15" thickBot="1" x14ac:dyDescent="0.4">
      <c r="A11" s="25" t="s">
        <v>15</v>
      </c>
      <c r="B11" s="27">
        <f>SUM(B3:B10)</f>
        <v>1553014</v>
      </c>
      <c r="C11" s="27">
        <f>SUM(C3:C10)</f>
        <v>856565.29</v>
      </c>
      <c r="D11" s="27">
        <f>SUM(D3:D10)</f>
        <v>50909.69</v>
      </c>
      <c r="E11" s="27">
        <f>SUM(E3:E10)</f>
        <v>2358669.6</v>
      </c>
      <c r="H11" s="11"/>
    </row>
    <row r="12" spans="1:10" ht="15" thickTop="1" x14ac:dyDescent="0.35">
      <c r="A12" s="29"/>
    </row>
    <row r="14" spans="1:10" x14ac:dyDescent="0.35">
      <c r="A14" t="s">
        <v>16</v>
      </c>
      <c r="B14" s="33">
        <f>SUM(B11)</f>
        <v>1553014</v>
      </c>
    </row>
    <row r="15" spans="1:10" x14ac:dyDescent="0.35">
      <c r="A15" t="s">
        <v>17</v>
      </c>
      <c r="B15" s="10">
        <f>SUM(C11)</f>
        <v>856565.29</v>
      </c>
    </row>
    <row r="16" spans="1:10" x14ac:dyDescent="0.35">
      <c r="A16" t="s">
        <v>18</v>
      </c>
      <c r="B16" s="10">
        <f>SUM(D11)</f>
        <v>50909.69</v>
      </c>
    </row>
    <row r="17" spans="1:5" ht="15" thickBot="1" x14ac:dyDescent="0.4">
      <c r="A17" s="2" t="s">
        <v>16</v>
      </c>
      <c r="B17" s="27">
        <f>SUM(B14+B15)-B16</f>
        <v>2358669.6</v>
      </c>
      <c r="E17" s="10"/>
    </row>
    <row r="18" spans="1:5" ht="15" thickTop="1" x14ac:dyDescent="0.35"/>
    <row r="23" spans="1:5" x14ac:dyDescent="0.35">
      <c r="E23" s="10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23C8-97F7-4AA1-AA91-97CF5EBFEF15}">
  <dimension ref="A1:G12"/>
  <sheetViews>
    <sheetView workbookViewId="0">
      <selection activeCell="E25" sqref="E25"/>
    </sheetView>
  </sheetViews>
  <sheetFormatPr defaultRowHeight="14.5" x14ac:dyDescent="0.35"/>
  <cols>
    <col min="1" max="1" width="27.81640625" customWidth="1"/>
    <col min="2" max="2" width="13.7265625" bestFit="1" customWidth="1"/>
    <col min="3" max="3" width="64.26953125" bestFit="1" customWidth="1"/>
    <col min="4" max="4" width="10.1796875" style="7" bestFit="1" customWidth="1"/>
    <col min="5" max="6" width="11.26953125" style="7" bestFit="1" customWidth="1"/>
    <col min="7" max="7" width="13.1796875" bestFit="1" customWidth="1"/>
  </cols>
  <sheetData>
    <row r="1" spans="1:7" s="2" customFormat="1" x14ac:dyDescent="0.35">
      <c r="D1" s="101"/>
      <c r="E1" s="101"/>
      <c r="F1" s="13"/>
    </row>
    <row r="2" spans="1:7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7" ht="15.5" x14ac:dyDescent="0.35">
      <c r="A3" s="1" t="s">
        <v>26</v>
      </c>
      <c r="B3" s="1"/>
      <c r="C3" s="1" t="s">
        <v>27</v>
      </c>
      <c r="D3" s="6"/>
      <c r="E3" s="6"/>
      <c r="G3" t="s">
        <v>28</v>
      </c>
    </row>
    <row r="4" spans="1:7" ht="15.5" x14ac:dyDescent="0.35">
      <c r="A4" s="1" t="s">
        <v>29</v>
      </c>
      <c r="B4" s="1"/>
      <c r="C4" s="1" t="s">
        <v>30</v>
      </c>
      <c r="D4" s="6"/>
      <c r="E4" s="6">
        <v>13000</v>
      </c>
      <c r="G4" s="35">
        <v>45802</v>
      </c>
    </row>
    <row r="5" spans="1:7" ht="15.5" x14ac:dyDescent="0.35">
      <c r="A5" s="1" t="s">
        <v>31</v>
      </c>
      <c r="B5" s="1"/>
      <c r="C5" s="1" t="s">
        <v>32</v>
      </c>
      <c r="D5" s="6"/>
      <c r="E5" s="6"/>
      <c r="F5" s="7">
        <v>14900</v>
      </c>
    </row>
    <row r="6" spans="1:7" ht="15.5" x14ac:dyDescent="0.35">
      <c r="A6" s="1" t="s">
        <v>33</v>
      </c>
      <c r="B6" s="1"/>
      <c r="C6" s="1" t="s">
        <v>34</v>
      </c>
      <c r="D6" s="6"/>
      <c r="E6" s="6"/>
      <c r="F6" s="6"/>
      <c r="G6">
        <v>2020</v>
      </c>
    </row>
    <row r="7" spans="1:7" ht="15.5" x14ac:dyDescent="0.35">
      <c r="A7" s="1" t="s">
        <v>35</v>
      </c>
      <c r="B7" s="1"/>
      <c r="C7" s="1" t="s">
        <v>36</v>
      </c>
      <c r="D7" s="6"/>
      <c r="E7" s="6"/>
      <c r="F7" s="6"/>
      <c r="G7" t="s">
        <v>37</v>
      </c>
    </row>
    <row r="8" spans="1:7" ht="15.5" x14ac:dyDescent="0.35">
      <c r="A8" s="1" t="s">
        <v>38</v>
      </c>
      <c r="B8" s="1">
        <v>2015</v>
      </c>
      <c r="C8" s="1" t="s">
        <v>39</v>
      </c>
      <c r="D8" s="6"/>
      <c r="E8" s="6"/>
      <c r="F8" s="6">
        <v>33718</v>
      </c>
    </row>
    <row r="9" spans="1:7" ht="15.5" x14ac:dyDescent="0.35">
      <c r="A9" s="1" t="s">
        <v>40</v>
      </c>
      <c r="B9" s="1" t="s">
        <v>41</v>
      </c>
      <c r="C9" s="1" t="s">
        <v>42</v>
      </c>
      <c r="E9" s="7">
        <v>29113.33</v>
      </c>
      <c r="G9" s="35">
        <v>46081</v>
      </c>
    </row>
    <row r="10" spans="1:7" ht="15.5" x14ac:dyDescent="0.35">
      <c r="A10" s="1"/>
      <c r="B10" s="1"/>
    </row>
    <row r="11" spans="1:7" ht="15" thickBot="1" x14ac:dyDescent="0.4">
      <c r="C11" s="2" t="s">
        <v>15</v>
      </c>
      <c r="D11" s="26">
        <f>SUM(D3:D9)</f>
        <v>0</v>
      </c>
      <c r="E11" s="26">
        <f>SUM(E3:E9)</f>
        <v>42113.33</v>
      </c>
      <c r="F11" s="26">
        <f>SUM(F3:F9)</f>
        <v>48618</v>
      </c>
    </row>
    <row r="12" spans="1:7" ht="15" thickTop="1" x14ac:dyDescent="0.35"/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08AD-3C08-4383-A34F-EB7BCF738003}">
  <dimension ref="A1:I16"/>
  <sheetViews>
    <sheetView tabSelected="1" zoomScaleNormal="100" zoomScaleSheetLayoutView="100" workbookViewId="0">
      <selection activeCell="A30" sqref="A30"/>
    </sheetView>
  </sheetViews>
  <sheetFormatPr defaultRowHeight="14.5" x14ac:dyDescent="0.35"/>
  <cols>
    <col min="1" max="1" width="44.7265625" bestFit="1" customWidth="1"/>
    <col min="2" max="2" width="13.7265625" bestFit="1" customWidth="1"/>
    <col min="3" max="3" width="57.81640625" bestFit="1" customWidth="1"/>
    <col min="4" max="4" width="11.1796875" style="7" bestFit="1" customWidth="1"/>
    <col min="5" max="5" width="9.26953125" style="7" bestFit="1" customWidth="1"/>
    <col min="6" max="6" width="12.7265625" style="7" bestFit="1" customWidth="1"/>
    <col min="7" max="7" width="13.1796875" bestFit="1" customWidth="1"/>
    <col min="9" max="9" width="11.54296875" bestFit="1" customWidth="1"/>
  </cols>
  <sheetData>
    <row r="1" spans="1:9" s="2" customFormat="1" x14ac:dyDescent="0.35">
      <c r="D1" s="102" t="s">
        <v>43</v>
      </c>
      <c r="E1" s="102"/>
      <c r="F1" s="13"/>
    </row>
    <row r="2" spans="1:9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9" ht="15.5" x14ac:dyDescent="0.35">
      <c r="A3" s="1" t="s">
        <v>44</v>
      </c>
      <c r="B3" s="1"/>
      <c r="C3" t="s">
        <v>45</v>
      </c>
      <c r="F3" s="7">
        <v>0</v>
      </c>
    </row>
    <row r="4" spans="1:9" ht="15.5" x14ac:dyDescent="0.35">
      <c r="A4" s="1" t="s">
        <v>46</v>
      </c>
      <c r="B4" s="1"/>
      <c r="C4" t="s">
        <v>47</v>
      </c>
      <c r="F4" s="7">
        <v>1</v>
      </c>
    </row>
    <row r="5" spans="1:9" ht="15.5" x14ac:dyDescent="0.35">
      <c r="A5" s="1" t="s">
        <v>48</v>
      </c>
      <c r="B5" s="1"/>
      <c r="C5" t="s">
        <v>47</v>
      </c>
      <c r="F5" s="7">
        <v>1</v>
      </c>
    </row>
    <row r="6" spans="1:9" ht="15.5" x14ac:dyDescent="0.35">
      <c r="A6" s="1" t="s">
        <v>49</v>
      </c>
      <c r="B6" s="1"/>
      <c r="C6" t="s">
        <v>47</v>
      </c>
      <c r="F6" s="7">
        <v>1</v>
      </c>
    </row>
    <row r="7" spans="1:9" ht="15.5" x14ac:dyDescent="0.35">
      <c r="A7" s="1" t="s">
        <v>50</v>
      </c>
      <c r="B7" s="1"/>
      <c r="C7" t="s">
        <v>51</v>
      </c>
      <c r="F7" s="7">
        <v>65000</v>
      </c>
    </row>
    <row r="8" spans="1:9" ht="15.5" x14ac:dyDescent="0.35">
      <c r="A8" s="1" t="s">
        <v>52</v>
      </c>
      <c r="B8" s="1"/>
      <c r="C8" t="s">
        <v>51</v>
      </c>
      <c r="F8" s="7">
        <v>35000</v>
      </c>
    </row>
    <row r="9" spans="1:9" ht="15.5" x14ac:dyDescent="0.35">
      <c r="A9" s="1" t="s">
        <v>12</v>
      </c>
      <c r="B9" s="1"/>
      <c r="C9" t="s">
        <v>53</v>
      </c>
      <c r="F9" s="7">
        <v>370000</v>
      </c>
    </row>
    <row r="10" spans="1:9" ht="15.5" x14ac:dyDescent="0.35">
      <c r="A10" s="1" t="s">
        <v>54</v>
      </c>
      <c r="B10" s="1"/>
      <c r="C10" t="s">
        <v>55</v>
      </c>
      <c r="D10" s="7">
        <v>765500</v>
      </c>
      <c r="F10" s="7">
        <v>765500</v>
      </c>
      <c r="H10">
        <v>765500</v>
      </c>
      <c r="I10" t="s">
        <v>56</v>
      </c>
    </row>
    <row r="11" spans="1:9" ht="15" thickBot="1" x14ac:dyDescent="0.4">
      <c r="C11" s="2" t="s">
        <v>15</v>
      </c>
      <c r="D11" s="26">
        <f>SUM(D3:D10)</f>
        <v>765500</v>
      </c>
      <c r="E11" s="26">
        <f>SUM(E3:E10)</f>
        <v>0</v>
      </c>
      <c r="F11" s="26">
        <f>SUM(F3:F10)</f>
        <v>1235503</v>
      </c>
    </row>
    <row r="12" spans="1:9" ht="15" thickTop="1" x14ac:dyDescent="0.35"/>
    <row r="13" spans="1:9" ht="15.5" x14ac:dyDescent="0.35">
      <c r="A13" s="1"/>
      <c r="I13" s="3"/>
    </row>
    <row r="14" spans="1:9" x14ac:dyDescent="0.35">
      <c r="I14" s="3"/>
    </row>
    <row r="15" spans="1:9" x14ac:dyDescent="0.35">
      <c r="I15" s="3"/>
    </row>
    <row r="16" spans="1:9" x14ac:dyDescent="0.35">
      <c r="I16" s="3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C2153-A46B-4C10-926D-4F3BF3E843D9}">
  <sheetPr>
    <pageSetUpPr fitToPage="1"/>
  </sheetPr>
  <dimension ref="A1:J169"/>
  <sheetViews>
    <sheetView workbookViewId="0">
      <pane ySplit="2" topLeftCell="A144" activePane="bottomLeft" state="frozen"/>
      <selection pane="bottomLeft" activeCell="F162" sqref="F162"/>
    </sheetView>
  </sheetViews>
  <sheetFormatPr defaultRowHeight="14.5" x14ac:dyDescent="0.35"/>
  <cols>
    <col min="1" max="1" width="44.7265625" bestFit="1" customWidth="1"/>
    <col min="2" max="2" width="13.7265625" bestFit="1" customWidth="1"/>
    <col min="3" max="3" width="41.81640625" bestFit="1" customWidth="1"/>
    <col min="4" max="4" width="9.54296875" style="7" bestFit="1" customWidth="1"/>
    <col min="5" max="5" width="9.26953125" style="7" bestFit="1" customWidth="1"/>
    <col min="6" max="6" width="10.1796875" style="7" bestFit="1" customWidth="1"/>
    <col min="7" max="7" width="21.26953125" style="7" customWidth="1"/>
    <col min="8" max="8" width="18.26953125" bestFit="1" customWidth="1"/>
    <col min="10" max="10" width="9.54296875" bestFit="1" customWidth="1"/>
  </cols>
  <sheetData>
    <row r="1" spans="1:10" s="2" customFormat="1" x14ac:dyDescent="0.35">
      <c r="D1" s="103" t="s">
        <v>43</v>
      </c>
      <c r="E1" s="103"/>
      <c r="F1" s="13"/>
      <c r="G1" s="13"/>
    </row>
    <row r="2" spans="1:10" s="2" customFormat="1" ht="29" x14ac:dyDescent="0.35">
      <c r="A2" s="2" t="s">
        <v>19</v>
      </c>
      <c r="B2" s="2" t="s">
        <v>20</v>
      </c>
      <c r="C2" s="2" t="s">
        <v>57</v>
      </c>
      <c r="D2" s="13" t="s">
        <v>22</v>
      </c>
      <c r="E2" s="13" t="s">
        <v>23</v>
      </c>
      <c r="F2" s="13" t="s">
        <v>24</v>
      </c>
      <c r="G2" s="32" t="s">
        <v>58</v>
      </c>
      <c r="H2" s="2" t="s">
        <v>25</v>
      </c>
    </row>
    <row r="3" spans="1:10" x14ac:dyDescent="0.35">
      <c r="A3" t="s">
        <v>59</v>
      </c>
      <c r="E3" s="97">
        <v>30</v>
      </c>
      <c r="G3" s="7">
        <v>30</v>
      </c>
      <c r="H3" t="s">
        <v>60</v>
      </c>
    </row>
    <row r="4" spans="1:10" x14ac:dyDescent="0.35">
      <c r="A4" t="s">
        <v>61</v>
      </c>
      <c r="B4" s="5" t="s">
        <v>62</v>
      </c>
      <c r="F4" s="97">
        <v>300</v>
      </c>
      <c r="G4" s="7">
        <v>1200</v>
      </c>
    </row>
    <row r="5" spans="1:10" x14ac:dyDescent="0.35">
      <c r="A5" t="s">
        <v>63</v>
      </c>
      <c r="F5" s="97">
        <v>55</v>
      </c>
      <c r="G5" s="7">
        <v>55</v>
      </c>
      <c r="J5" s="2"/>
    </row>
    <row r="6" spans="1:10" x14ac:dyDescent="0.35">
      <c r="A6" t="s">
        <v>64</v>
      </c>
      <c r="F6" s="97">
        <v>75</v>
      </c>
      <c r="G6" s="7">
        <v>75</v>
      </c>
    </row>
    <row r="7" spans="1:10" x14ac:dyDescent="0.35">
      <c r="A7" t="s">
        <v>65</v>
      </c>
      <c r="F7" s="97">
        <v>70</v>
      </c>
      <c r="G7" s="7">
        <v>50</v>
      </c>
    </row>
    <row r="8" spans="1:10" x14ac:dyDescent="0.35">
      <c r="A8" t="s">
        <v>66</v>
      </c>
      <c r="B8" s="5" t="s">
        <v>67</v>
      </c>
      <c r="F8" s="97">
        <v>0</v>
      </c>
      <c r="H8" s="4" t="s">
        <v>68</v>
      </c>
    </row>
    <row r="9" spans="1:10" x14ac:dyDescent="0.35">
      <c r="A9" t="s">
        <v>69</v>
      </c>
      <c r="B9" s="5" t="s">
        <v>70</v>
      </c>
      <c r="C9" t="s">
        <v>71</v>
      </c>
      <c r="D9" s="7">
        <v>50</v>
      </c>
      <c r="F9" s="7">
        <v>50</v>
      </c>
      <c r="G9" s="7">
        <v>50</v>
      </c>
      <c r="H9" s="4"/>
    </row>
    <row r="10" spans="1:10" x14ac:dyDescent="0.35">
      <c r="A10" t="s">
        <v>72</v>
      </c>
      <c r="B10" s="5" t="s">
        <v>70</v>
      </c>
      <c r="C10" t="s">
        <v>73</v>
      </c>
      <c r="D10" s="7">
        <v>70</v>
      </c>
      <c r="F10" s="7">
        <v>70</v>
      </c>
      <c r="G10" s="7">
        <v>70</v>
      </c>
      <c r="H10" s="4"/>
    </row>
    <row r="11" spans="1:10" x14ac:dyDescent="0.35">
      <c r="A11" t="s">
        <v>74</v>
      </c>
      <c r="B11" s="9" t="s">
        <v>75</v>
      </c>
      <c r="D11" s="12"/>
      <c r="F11" s="97">
        <v>79.150000000000006</v>
      </c>
      <c r="G11" s="7">
        <v>100</v>
      </c>
    </row>
    <row r="12" spans="1:10" x14ac:dyDescent="0.35">
      <c r="A12" t="s">
        <v>76</v>
      </c>
      <c r="F12" s="97">
        <v>500</v>
      </c>
      <c r="G12" s="7">
        <v>500</v>
      </c>
    </row>
    <row r="13" spans="1:10" x14ac:dyDescent="0.35">
      <c r="A13" t="s">
        <v>77</v>
      </c>
      <c r="C13" t="s">
        <v>78</v>
      </c>
      <c r="F13" s="97">
        <v>65</v>
      </c>
      <c r="G13" s="7">
        <v>65</v>
      </c>
    </row>
    <row r="14" spans="1:10" x14ac:dyDescent="0.35">
      <c r="A14" s="84" t="s">
        <v>79</v>
      </c>
      <c r="B14" s="86" t="s">
        <v>70</v>
      </c>
      <c r="C14" s="87" t="s">
        <v>80</v>
      </c>
      <c r="D14" s="7">
        <v>1400</v>
      </c>
      <c r="F14" s="7">
        <v>1400</v>
      </c>
      <c r="G14" s="7">
        <v>1400</v>
      </c>
      <c r="I14" t="s">
        <v>81</v>
      </c>
    </row>
    <row r="15" spans="1:10" x14ac:dyDescent="0.35">
      <c r="A15" s="84" t="s">
        <v>79</v>
      </c>
      <c r="B15" s="86" t="s">
        <v>70</v>
      </c>
      <c r="C15" s="87" t="s">
        <v>80</v>
      </c>
    </row>
    <row r="16" spans="1:10" x14ac:dyDescent="0.35">
      <c r="A16" s="84" t="s">
        <v>79</v>
      </c>
      <c r="B16" s="86" t="s">
        <v>70</v>
      </c>
      <c r="C16" s="87" t="s">
        <v>82</v>
      </c>
    </row>
    <row r="17" spans="1:7" x14ac:dyDescent="0.35">
      <c r="A17" s="84" t="s">
        <v>79</v>
      </c>
      <c r="B17" s="86" t="s">
        <v>70</v>
      </c>
      <c r="C17" s="87" t="s">
        <v>82</v>
      </c>
    </row>
    <row r="18" spans="1:7" x14ac:dyDescent="0.35">
      <c r="A18" s="84" t="s">
        <v>79</v>
      </c>
      <c r="B18" s="86" t="s">
        <v>70</v>
      </c>
      <c r="C18" s="87" t="s">
        <v>82</v>
      </c>
    </row>
    <row r="19" spans="1:7" x14ac:dyDescent="0.35">
      <c r="A19" s="84" t="s">
        <v>83</v>
      </c>
      <c r="B19" s="86" t="s">
        <v>70</v>
      </c>
      <c r="C19" s="87" t="s">
        <v>84</v>
      </c>
    </row>
    <row r="20" spans="1:7" x14ac:dyDescent="0.35">
      <c r="A20" s="84" t="s">
        <v>85</v>
      </c>
      <c r="B20" s="86" t="s">
        <v>70</v>
      </c>
      <c r="C20" s="87" t="s">
        <v>86</v>
      </c>
    </row>
    <row r="21" spans="1:7" x14ac:dyDescent="0.35">
      <c r="A21" s="84" t="s">
        <v>87</v>
      </c>
      <c r="B21" s="86" t="s">
        <v>70</v>
      </c>
      <c r="C21" s="87" t="s">
        <v>88</v>
      </c>
    </row>
    <row r="22" spans="1:7" x14ac:dyDescent="0.35">
      <c r="A22" s="84" t="s">
        <v>89</v>
      </c>
      <c r="B22" s="86" t="s">
        <v>70</v>
      </c>
      <c r="C22" s="87" t="s">
        <v>90</v>
      </c>
    </row>
    <row r="23" spans="1:7" x14ac:dyDescent="0.35">
      <c r="A23" s="84" t="s">
        <v>91</v>
      </c>
      <c r="B23" s="86" t="s">
        <v>70</v>
      </c>
      <c r="C23" s="87" t="s">
        <v>92</v>
      </c>
    </row>
    <row r="24" spans="1:7" x14ac:dyDescent="0.35">
      <c r="A24" s="84" t="s">
        <v>93</v>
      </c>
      <c r="B24" s="86" t="s">
        <v>70</v>
      </c>
      <c r="C24" s="87" t="s">
        <v>94</v>
      </c>
    </row>
    <row r="25" spans="1:7" x14ac:dyDescent="0.35">
      <c r="A25" s="84" t="s">
        <v>95</v>
      </c>
      <c r="B25" s="86" t="s">
        <v>70</v>
      </c>
      <c r="C25" s="87" t="s">
        <v>96</v>
      </c>
    </row>
    <row r="26" spans="1:7" x14ac:dyDescent="0.35">
      <c r="A26" s="84" t="s">
        <v>97</v>
      </c>
      <c r="B26" s="86" t="s">
        <v>70</v>
      </c>
      <c r="C26" s="87" t="s">
        <v>98</v>
      </c>
    </row>
    <row r="27" spans="1:7" x14ac:dyDescent="0.35">
      <c r="A27" s="84" t="s">
        <v>99</v>
      </c>
      <c r="B27" s="86" t="s">
        <v>70</v>
      </c>
      <c r="C27" s="87" t="s">
        <v>100</v>
      </c>
    </row>
    <row r="28" spans="1:7" x14ac:dyDescent="0.35">
      <c r="A28" s="84" t="s">
        <v>101</v>
      </c>
      <c r="B28" s="86" t="s">
        <v>70</v>
      </c>
      <c r="C28" s="87" t="s">
        <v>102</v>
      </c>
    </row>
    <row r="29" spans="1:7" x14ac:dyDescent="0.35">
      <c r="A29" s="84" t="s">
        <v>103</v>
      </c>
      <c r="B29" s="86" t="s">
        <v>70</v>
      </c>
      <c r="C29" s="87" t="s">
        <v>104</v>
      </c>
    </row>
    <row r="30" spans="1:7" x14ac:dyDescent="0.35">
      <c r="A30" s="84" t="s">
        <v>105</v>
      </c>
      <c r="B30" s="86" t="s">
        <v>106</v>
      </c>
      <c r="C30" t="s">
        <v>107</v>
      </c>
      <c r="D30" s="7">
        <v>120</v>
      </c>
      <c r="F30" s="7">
        <v>120</v>
      </c>
      <c r="G30" s="7">
        <v>120</v>
      </c>
    </row>
    <row r="31" spans="1:7" x14ac:dyDescent="0.35">
      <c r="A31" s="84" t="s">
        <v>108</v>
      </c>
      <c r="B31" s="86" t="s">
        <v>70</v>
      </c>
      <c r="D31" s="7">
        <v>140</v>
      </c>
      <c r="F31" s="7">
        <v>140</v>
      </c>
      <c r="G31" s="7">
        <v>140</v>
      </c>
    </row>
    <row r="32" spans="1:7" x14ac:dyDescent="0.35">
      <c r="A32" s="84" t="s">
        <v>109</v>
      </c>
      <c r="B32" s="88">
        <v>46092</v>
      </c>
      <c r="C32" s="87" t="s">
        <v>110</v>
      </c>
      <c r="D32" s="7">
        <v>265</v>
      </c>
      <c r="F32" s="7">
        <v>265</v>
      </c>
      <c r="G32" s="7">
        <v>265</v>
      </c>
    </row>
    <row r="33" spans="1:10" x14ac:dyDescent="0.35">
      <c r="A33" s="84" t="s">
        <v>111</v>
      </c>
      <c r="B33" s="88">
        <v>46092</v>
      </c>
      <c r="C33" s="87" t="s">
        <v>112</v>
      </c>
      <c r="D33" s="7">
        <v>265</v>
      </c>
      <c r="F33" s="7">
        <v>265</v>
      </c>
      <c r="G33" s="7">
        <v>265</v>
      </c>
    </row>
    <row r="34" spans="1:10" x14ac:dyDescent="0.35">
      <c r="A34" s="84" t="s">
        <v>113</v>
      </c>
      <c r="B34" s="89" t="s">
        <v>114</v>
      </c>
      <c r="C34" s="84" t="s">
        <v>115</v>
      </c>
      <c r="D34" s="93">
        <v>420</v>
      </c>
      <c r="F34" s="7">
        <v>420</v>
      </c>
      <c r="G34" s="7">
        <v>420</v>
      </c>
    </row>
    <row r="35" spans="1:10" x14ac:dyDescent="0.35">
      <c r="A35" s="84" t="s">
        <v>113</v>
      </c>
      <c r="B35" s="89" t="s">
        <v>114</v>
      </c>
      <c r="C35" s="84" t="s">
        <v>116</v>
      </c>
      <c r="D35" s="93">
        <v>420</v>
      </c>
      <c r="F35" s="7">
        <v>420</v>
      </c>
      <c r="G35" s="7">
        <v>420</v>
      </c>
    </row>
    <row r="36" spans="1:10" x14ac:dyDescent="0.35">
      <c r="A36" s="84" t="s">
        <v>117</v>
      </c>
      <c r="B36" s="90">
        <v>46357</v>
      </c>
      <c r="C36" s="84" t="s">
        <v>118</v>
      </c>
      <c r="D36" s="93">
        <v>300</v>
      </c>
      <c r="F36" s="7">
        <v>300</v>
      </c>
      <c r="G36" s="7">
        <v>300</v>
      </c>
    </row>
    <row r="37" spans="1:10" x14ac:dyDescent="0.35">
      <c r="A37" s="84" t="s">
        <v>119</v>
      </c>
      <c r="B37" s="86">
        <v>2025</v>
      </c>
      <c r="C37" s="87" t="s">
        <v>120</v>
      </c>
      <c r="D37" s="93">
        <v>109</v>
      </c>
      <c r="F37" s="7">
        <v>109</v>
      </c>
      <c r="G37" s="7">
        <v>109</v>
      </c>
    </row>
    <row r="38" spans="1:10" x14ac:dyDescent="0.35">
      <c r="A38" s="84" t="s">
        <v>121</v>
      </c>
      <c r="B38" s="89" t="s">
        <v>122</v>
      </c>
      <c r="C38" s="84" t="s">
        <v>123</v>
      </c>
      <c r="D38" s="93">
        <v>620</v>
      </c>
      <c r="F38" s="93">
        <v>620</v>
      </c>
      <c r="G38" s="93">
        <v>620</v>
      </c>
    </row>
    <row r="39" spans="1:10" x14ac:dyDescent="0.35">
      <c r="A39" s="84" t="s">
        <v>121</v>
      </c>
      <c r="B39" s="89" t="s">
        <v>122</v>
      </c>
      <c r="C39" s="84" t="s">
        <v>124</v>
      </c>
      <c r="D39" s="93">
        <v>620</v>
      </c>
      <c r="F39" s="93">
        <v>620</v>
      </c>
      <c r="G39" s="93">
        <v>620</v>
      </c>
    </row>
    <row r="40" spans="1:10" x14ac:dyDescent="0.35">
      <c r="A40" s="84" t="s">
        <v>121</v>
      </c>
      <c r="B40" s="91">
        <v>46023</v>
      </c>
      <c r="C40" s="84" t="s">
        <v>125</v>
      </c>
      <c r="D40" s="93">
        <v>620</v>
      </c>
      <c r="F40" s="93">
        <v>620</v>
      </c>
      <c r="G40" s="93">
        <v>620</v>
      </c>
    </row>
    <row r="41" spans="1:10" x14ac:dyDescent="0.35">
      <c r="A41" s="84" t="s">
        <v>126</v>
      </c>
      <c r="B41" s="89" t="s">
        <v>127</v>
      </c>
      <c r="C41" s="84" t="s">
        <v>128</v>
      </c>
      <c r="D41" s="93">
        <v>780</v>
      </c>
      <c r="F41" s="93">
        <v>780</v>
      </c>
      <c r="G41" s="93">
        <v>780</v>
      </c>
    </row>
    <row r="42" spans="1:10" x14ac:dyDescent="0.35">
      <c r="A42" s="84" t="s">
        <v>129</v>
      </c>
      <c r="B42" s="92" t="s">
        <v>130</v>
      </c>
      <c r="C42" s="84" t="s">
        <v>131</v>
      </c>
      <c r="D42" s="93">
        <v>560</v>
      </c>
      <c r="F42" s="93">
        <v>560</v>
      </c>
      <c r="G42" s="93">
        <v>560</v>
      </c>
    </row>
    <row r="43" spans="1:10" x14ac:dyDescent="0.35">
      <c r="A43" s="84" t="s">
        <v>132</v>
      </c>
      <c r="B43" s="92" t="s">
        <v>130</v>
      </c>
      <c r="C43" s="84" t="s">
        <v>131</v>
      </c>
      <c r="D43" s="93">
        <v>560</v>
      </c>
      <c r="F43" s="93">
        <v>560</v>
      </c>
      <c r="G43" s="93">
        <v>560</v>
      </c>
    </row>
    <row r="44" spans="1:10" x14ac:dyDescent="0.35">
      <c r="A44" s="84" t="s">
        <v>133</v>
      </c>
      <c r="B44" s="92" t="s">
        <v>130</v>
      </c>
      <c r="C44" s="84" t="s">
        <v>131</v>
      </c>
      <c r="D44" s="93">
        <v>560</v>
      </c>
      <c r="F44" s="93">
        <v>560</v>
      </c>
      <c r="G44" s="93">
        <v>560</v>
      </c>
    </row>
    <row r="45" spans="1:10" x14ac:dyDescent="0.35">
      <c r="A45" t="s">
        <v>134</v>
      </c>
      <c r="F45" s="97">
        <v>35</v>
      </c>
      <c r="G45" s="7">
        <v>35</v>
      </c>
    </row>
    <row r="46" spans="1:10" x14ac:dyDescent="0.35">
      <c r="A46" s="28" t="s">
        <v>135</v>
      </c>
      <c r="J46" s="4"/>
    </row>
    <row r="47" spans="1:10" x14ac:dyDescent="0.35">
      <c r="A47" t="s">
        <v>136</v>
      </c>
      <c r="B47" t="s">
        <v>137</v>
      </c>
      <c r="C47" t="s">
        <v>138</v>
      </c>
      <c r="F47" s="97">
        <v>36.880000000000003</v>
      </c>
      <c r="G47" s="7">
        <v>65</v>
      </c>
    </row>
    <row r="48" spans="1:10" x14ac:dyDescent="0.35">
      <c r="A48" t="s">
        <v>139</v>
      </c>
      <c r="B48" t="s">
        <v>137</v>
      </c>
      <c r="C48" t="s">
        <v>140</v>
      </c>
      <c r="F48" s="97">
        <v>27.49</v>
      </c>
      <c r="G48" s="7">
        <v>30</v>
      </c>
    </row>
    <row r="49" spans="1:10" x14ac:dyDescent="0.35">
      <c r="A49" t="s">
        <v>141</v>
      </c>
      <c r="B49" s="9"/>
      <c r="C49" t="s">
        <v>142</v>
      </c>
      <c r="D49" s="14"/>
      <c r="F49" s="97">
        <v>0</v>
      </c>
      <c r="G49" s="7">
        <v>0</v>
      </c>
      <c r="H49" t="s">
        <v>68</v>
      </c>
      <c r="I49" s="4"/>
      <c r="J49" s="7"/>
    </row>
    <row r="50" spans="1:10" x14ac:dyDescent="0.35">
      <c r="A50" t="s">
        <v>141</v>
      </c>
      <c r="B50" s="9">
        <v>2018</v>
      </c>
      <c r="C50" t="s">
        <v>143</v>
      </c>
      <c r="D50" s="12"/>
      <c r="F50" s="97">
        <v>0</v>
      </c>
      <c r="G50" s="7">
        <v>0</v>
      </c>
      <c r="H50" t="s">
        <v>68</v>
      </c>
    </row>
    <row r="51" spans="1:10" x14ac:dyDescent="0.35">
      <c r="A51" t="s">
        <v>144</v>
      </c>
      <c r="B51" s="9" t="s">
        <v>145</v>
      </c>
      <c r="C51" t="s">
        <v>146</v>
      </c>
      <c r="D51" s="12"/>
      <c r="E51" s="97">
        <v>240</v>
      </c>
      <c r="G51" s="7">
        <v>240</v>
      </c>
      <c r="H51" t="s">
        <v>60</v>
      </c>
    </row>
    <row r="52" spans="1:10" x14ac:dyDescent="0.35">
      <c r="A52" t="s">
        <v>147</v>
      </c>
      <c r="B52" t="s">
        <v>148</v>
      </c>
      <c r="C52" t="s">
        <v>149</v>
      </c>
      <c r="F52" s="97">
        <v>0</v>
      </c>
      <c r="H52" t="s">
        <v>150</v>
      </c>
    </row>
    <row r="53" spans="1:10" x14ac:dyDescent="0.35">
      <c r="A53" t="s">
        <v>151</v>
      </c>
      <c r="B53" s="9" t="s">
        <v>152</v>
      </c>
      <c r="C53" t="s">
        <v>153</v>
      </c>
      <c r="D53" s="12"/>
      <c r="E53" s="97">
        <v>210</v>
      </c>
      <c r="G53" s="7">
        <v>750</v>
      </c>
      <c r="H53" t="s">
        <v>60</v>
      </c>
    </row>
    <row r="54" spans="1:10" x14ac:dyDescent="0.35">
      <c r="A54" t="s">
        <v>154</v>
      </c>
      <c r="B54" s="9" t="s">
        <v>155</v>
      </c>
      <c r="C54" t="s">
        <v>156</v>
      </c>
      <c r="D54" s="12"/>
      <c r="F54" s="97"/>
      <c r="H54">
        <v>2021</v>
      </c>
      <c r="I54" s="4"/>
    </row>
    <row r="55" spans="1:10" x14ac:dyDescent="0.35">
      <c r="A55" t="s">
        <v>157</v>
      </c>
      <c r="B55" s="9" t="s">
        <v>145</v>
      </c>
      <c r="C55" t="s">
        <v>158</v>
      </c>
      <c r="D55" s="12"/>
      <c r="E55" s="97">
        <v>562</v>
      </c>
      <c r="G55" s="7">
        <v>562</v>
      </c>
      <c r="H55" t="s">
        <v>60</v>
      </c>
    </row>
    <row r="56" spans="1:10" x14ac:dyDescent="0.35">
      <c r="A56" t="s">
        <v>159</v>
      </c>
      <c r="B56" s="9" t="s">
        <v>160</v>
      </c>
      <c r="C56" s="8">
        <v>540215815</v>
      </c>
      <c r="D56" s="12"/>
      <c r="F56" s="97">
        <v>510</v>
      </c>
      <c r="G56" s="7">
        <v>510</v>
      </c>
    </row>
    <row r="57" spans="1:10" x14ac:dyDescent="0.35">
      <c r="A57" t="s">
        <v>159</v>
      </c>
      <c r="B57" s="9" t="s">
        <v>160</v>
      </c>
      <c r="C57" s="8">
        <v>540215833</v>
      </c>
      <c r="D57" s="12"/>
      <c r="F57" s="97">
        <v>510</v>
      </c>
      <c r="G57" s="7">
        <v>510</v>
      </c>
    </row>
    <row r="58" spans="1:10" x14ac:dyDescent="0.35">
      <c r="A58" t="s">
        <v>161</v>
      </c>
      <c r="B58" s="9" t="s">
        <v>162</v>
      </c>
      <c r="C58" t="s">
        <v>163</v>
      </c>
      <c r="D58" s="12"/>
      <c r="F58" s="97">
        <v>435</v>
      </c>
      <c r="G58" s="7">
        <v>580</v>
      </c>
    </row>
    <row r="59" spans="1:10" x14ac:dyDescent="0.35">
      <c r="A59" t="s">
        <v>164</v>
      </c>
      <c r="B59" s="9"/>
      <c r="C59" s="8">
        <v>929761707</v>
      </c>
      <c r="D59" s="12"/>
      <c r="F59" s="97">
        <v>150</v>
      </c>
      <c r="G59" s="7">
        <v>150</v>
      </c>
    </row>
    <row r="60" spans="1:10" x14ac:dyDescent="0.35">
      <c r="A60" t="s">
        <v>164</v>
      </c>
      <c r="C60" s="8">
        <v>931475449</v>
      </c>
      <c r="D60" s="13"/>
      <c r="E60" s="97">
        <v>150</v>
      </c>
      <c r="G60" s="7">
        <v>150</v>
      </c>
      <c r="H60" t="s">
        <v>60</v>
      </c>
      <c r="I60" s="4"/>
      <c r="J60" s="7"/>
    </row>
    <row r="61" spans="1:10" x14ac:dyDescent="0.35">
      <c r="A61" t="s">
        <v>165</v>
      </c>
      <c r="B61" s="9" t="s">
        <v>162</v>
      </c>
      <c r="C61" t="s">
        <v>166</v>
      </c>
      <c r="D61" s="12"/>
      <c r="F61" s="97">
        <v>107.5</v>
      </c>
      <c r="G61" s="7">
        <v>150</v>
      </c>
      <c r="I61" s="4"/>
      <c r="J61" s="4"/>
    </row>
    <row r="62" spans="1:10" x14ac:dyDescent="0.35">
      <c r="A62" t="s">
        <v>165</v>
      </c>
      <c r="B62" s="9" t="s">
        <v>162</v>
      </c>
      <c r="C62" t="s">
        <v>167</v>
      </c>
      <c r="D62" s="12"/>
      <c r="E62" s="97">
        <v>107.5</v>
      </c>
      <c r="F62" s="7">
        <v>0</v>
      </c>
      <c r="G62" s="7">
        <v>107.5</v>
      </c>
      <c r="H62" t="s">
        <v>60</v>
      </c>
      <c r="I62" s="4"/>
      <c r="J62" s="4"/>
    </row>
    <row r="63" spans="1:10" x14ac:dyDescent="0.35">
      <c r="A63" t="s">
        <v>168</v>
      </c>
      <c r="B63" s="9">
        <v>2019</v>
      </c>
      <c r="D63" s="12"/>
      <c r="F63" s="97">
        <v>350</v>
      </c>
      <c r="G63" s="7">
        <v>500</v>
      </c>
    </row>
    <row r="64" spans="1:10" x14ac:dyDescent="0.35">
      <c r="A64" t="s">
        <v>169</v>
      </c>
      <c r="B64" s="9" t="s">
        <v>170</v>
      </c>
      <c r="C64" t="s">
        <v>171</v>
      </c>
      <c r="D64" s="12"/>
      <c r="F64" s="97">
        <v>490</v>
      </c>
      <c r="G64" s="7">
        <v>490</v>
      </c>
    </row>
    <row r="65" spans="1:8" x14ac:dyDescent="0.35">
      <c r="A65" t="s">
        <v>117</v>
      </c>
      <c r="B65" s="9" t="s">
        <v>172</v>
      </c>
      <c r="C65" t="s">
        <v>173</v>
      </c>
      <c r="D65" s="12"/>
      <c r="F65" s="97">
        <v>0</v>
      </c>
      <c r="G65" s="7">
        <v>0</v>
      </c>
      <c r="H65" s="85">
        <v>2024</v>
      </c>
    </row>
    <row r="66" spans="1:8" x14ac:dyDescent="0.35">
      <c r="A66" t="s">
        <v>174</v>
      </c>
      <c r="B66" s="9" t="s">
        <v>152</v>
      </c>
      <c r="D66" s="12"/>
      <c r="F66" s="97">
        <v>96</v>
      </c>
      <c r="G66" s="7">
        <v>200</v>
      </c>
    </row>
    <row r="67" spans="1:8" x14ac:dyDescent="0.35">
      <c r="A67" t="s">
        <v>175</v>
      </c>
      <c r="C67" t="s">
        <v>176</v>
      </c>
      <c r="F67" s="97">
        <v>80</v>
      </c>
      <c r="G67" s="7">
        <v>80</v>
      </c>
    </row>
    <row r="68" spans="1:8" x14ac:dyDescent="0.35">
      <c r="A68" t="s">
        <v>177</v>
      </c>
      <c r="B68" s="9"/>
      <c r="C68" s="8">
        <v>200806</v>
      </c>
      <c r="D68" s="12"/>
      <c r="F68" s="97">
        <v>700</v>
      </c>
      <c r="G68" s="7">
        <v>700</v>
      </c>
    </row>
    <row r="69" spans="1:8" x14ac:dyDescent="0.35">
      <c r="A69" t="s">
        <v>178</v>
      </c>
      <c r="F69" s="97">
        <v>40</v>
      </c>
      <c r="G69" s="7">
        <v>40</v>
      </c>
    </row>
    <row r="70" spans="1:8" x14ac:dyDescent="0.35">
      <c r="A70" t="s">
        <v>179</v>
      </c>
      <c r="F70" s="97">
        <v>1200</v>
      </c>
      <c r="G70" s="7">
        <v>1200</v>
      </c>
    </row>
    <row r="71" spans="1:8" x14ac:dyDescent="0.35">
      <c r="A71" t="s">
        <v>180</v>
      </c>
      <c r="C71" s="8">
        <v>33002370</v>
      </c>
      <c r="E71" s="97">
        <v>250</v>
      </c>
      <c r="F71" s="7">
        <v>0</v>
      </c>
      <c r="G71" s="7">
        <v>250</v>
      </c>
      <c r="H71" t="s">
        <v>60</v>
      </c>
    </row>
    <row r="72" spans="1:8" x14ac:dyDescent="0.35">
      <c r="A72" t="s">
        <v>181</v>
      </c>
      <c r="F72" s="97">
        <v>1000</v>
      </c>
      <c r="G72" s="7">
        <v>1000</v>
      </c>
    </row>
    <row r="73" spans="1:8" x14ac:dyDescent="0.35">
      <c r="A73" t="s">
        <v>182</v>
      </c>
      <c r="F73" s="97">
        <v>8</v>
      </c>
      <c r="G73" s="7">
        <v>10</v>
      </c>
    </row>
    <row r="74" spans="1:8" x14ac:dyDescent="0.35">
      <c r="A74" t="s">
        <v>183</v>
      </c>
      <c r="C74" t="s">
        <v>184</v>
      </c>
      <c r="E74" s="97">
        <v>800</v>
      </c>
      <c r="G74" s="7">
        <v>1350</v>
      </c>
      <c r="H74" t="s">
        <v>60</v>
      </c>
    </row>
    <row r="75" spans="1:8" x14ac:dyDescent="0.35">
      <c r="A75" t="s">
        <v>185</v>
      </c>
      <c r="C75" s="8">
        <v>38322</v>
      </c>
      <c r="F75" s="97">
        <v>150</v>
      </c>
      <c r="G75" s="7">
        <v>150</v>
      </c>
    </row>
    <row r="76" spans="1:8" x14ac:dyDescent="0.35">
      <c r="A76" t="s">
        <v>186</v>
      </c>
      <c r="C76" s="8"/>
      <c r="F76" s="97">
        <v>50</v>
      </c>
      <c r="G76" s="7">
        <v>50</v>
      </c>
    </row>
    <row r="77" spans="1:8" x14ac:dyDescent="0.35">
      <c r="A77" t="s">
        <v>187</v>
      </c>
      <c r="B77" s="9" t="s">
        <v>188</v>
      </c>
      <c r="C77" t="s">
        <v>189</v>
      </c>
      <c r="D77" s="12"/>
      <c r="F77" s="97">
        <v>129.97999999999999</v>
      </c>
      <c r="G77" s="7">
        <v>129.97999999999999</v>
      </c>
    </row>
    <row r="78" spans="1:8" x14ac:dyDescent="0.35">
      <c r="A78" s="28" t="s">
        <v>190</v>
      </c>
      <c r="E78"/>
      <c r="F78"/>
      <c r="G78"/>
    </row>
    <row r="79" spans="1:8" x14ac:dyDescent="0.35">
      <c r="A79" t="s">
        <v>191</v>
      </c>
      <c r="F79" s="97">
        <v>20</v>
      </c>
      <c r="G79" s="7">
        <v>20</v>
      </c>
    </row>
    <row r="80" spans="1:8" x14ac:dyDescent="0.35">
      <c r="A80" t="s">
        <v>192</v>
      </c>
      <c r="B80" t="s">
        <v>193</v>
      </c>
      <c r="C80" t="s">
        <v>194</v>
      </c>
      <c r="F80" s="97">
        <v>274</v>
      </c>
      <c r="G80" s="7">
        <v>320</v>
      </c>
    </row>
    <row r="81" spans="1:8" x14ac:dyDescent="0.35">
      <c r="A81" t="s">
        <v>195</v>
      </c>
      <c r="B81" t="s">
        <v>196</v>
      </c>
      <c r="C81" t="s">
        <v>197</v>
      </c>
      <c r="F81" s="97">
        <v>41</v>
      </c>
      <c r="G81" s="7">
        <v>60</v>
      </c>
    </row>
    <row r="82" spans="1:8" x14ac:dyDescent="0.35">
      <c r="A82" t="s">
        <v>198</v>
      </c>
      <c r="B82" s="9" t="s">
        <v>199</v>
      </c>
      <c r="C82" t="s">
        <v>200</v>
      </c>
      <c r="D82" s="12"/>
      <c r="F82" s="97">
        <v>119</v>
      </c>
      <c r="G82" s="7">
        <v>170</v>
      </c>
    </row>
    <row r="83" spans="1:8" x14ac:dyDescent="0.35">
      <c r="A83" t="s">
        <v>201</v>
      </c>
      <c r="C83" s="8">
        <v>322359</v>
      </c>
      <c r="F83" s="97">
        <v>90</v>
      </c>
      <c r="G83" s="7">
        <v>90</v>
      </c>
    </row>
    <row r="84" spans="1:8" x14ac:dyDescent="0.35">
      <c r="A84" t="s">
        <v>202</v>
      </c>
      <c r="B84" s="9"/>
      <c r="C84" t="s">
        <v>203</v>
      </c>
      <c r="D84" s="12"/>
      <c r="F84" s="97">
        <v>0</v>
      </c>
      <c r="G84" s="7">
        <v>0</v>
      </c>
      <c r="H84" t="s">
        <v>60</v>
      </c>
    </row>
    <row r="85" spans="1:8" x14ac:dyDescent="0.35">
      <c r="A85" t="s">
        <v>204</v>
      </c>
      <c r="F85" s="97">
        <v>400</v>
      </c>
      <c r="G85" s="7">
        <v>400</v>
      </c>
      <c r="H85" s="4"/>
    </row>
    <row r="86" spans="1:8" x14ac:dyDescent="0.35">
      <c r="A86" t="s">
        <v>205</v>
      </c>
      <c r="B86" s="9" t="s">
        <v>206</v>
      </c>
      <c r="C86" s="8">
        <v>1310</v>
      </c>
      <c r="F86" s="98">
        <v>0</v>
      </c>
      <c r="G86" s="12"/>
      <c r="H86" s="9" t="s">
        <v>207</v>
      </c>
    </row>
    <row r="87" spans="1:8" x14ac:dyDescent="0.35">
      <c r="A87" t="s">
        <v>208</v>
      </c>
      <c r="C87" s="8">
        <v>49798</v>
      </c>
      <c r="F87" s="97">
        <v>200</v>
      </c>
      <c r="G87" s="7">
        <v>200</v>
      </c>
    </row>
    <row r="88" spans="1:8" x14ac:dyDescent="0.35">
      <c r="A88" t="s">
        <v>209</v>
      </c>
      <c r="F88" s="97">
        <v>150</v>
      </c>
      <c r="G88" s="7">
        <v>150</v>
      </c>
    </row>
    <row r="89" spans="1:8" x14ac:dyDescent="0.35">
      <c r="A89" t="s">
        <v>209</v>
      </c>
      <c r="F89" s="97">
        <v>150</v>
      </c>
      <c r="G89" s="7">
        <v>150</v>
      </c>
    </row>
    <row r="90" spans="1:8" x14ac:dyDescent="0.35">
      <c r="A90" t="s">
        <v>210</v>
      </c>
      <c r="B90" s="5">
        <v>43405</v>
      </c>
      <c r="C90" t="s">
        <v>211</v>
      </c>
      <c r="F90" s="97">
        <v>500</v>
      </c>
      <c r="G90" s="7">
        <v>300</v>
      </c>
    </row>
    <row r="91" spans="1:8" x14ac:dyDescent="0.35">
      <c r="A91" t="s">
        <v>212</v>
      </c>
      <c r="B91" s="5" t="s">
        <v>213</v>
      </c>
      <c r="F91" s="97">
        <v>60</v>
      </c>
      <c r="G91" s="7">
        <v>60</v>
      </c>
    </row>
    <row r="92" spans="1:8" x14ac:dyDescent="0.35">
      <c r="A92" t="s">
        <v>214</v>
      </c>
      <c r="B92" s="5">
        <v>43101</v>
      </c>
      <c r="C92" t="s">
        <v>215</v>
      </c>
      <c r="F92" s="97">
        <v>0</v>
      </c>
      <c r="H92" t="s">
        <v>216</v>
      </c>
    </row>
    <row r="93" spans="1:8" x14ac:dyDescent="0.35">
      <c r="A93" t="s">
        <v>217</v>
      </c>
      <c r="F93" s="97">
        <v>550</v>
      </c>
      <c r="G93" s="7">
        <v>550</v>
      </c>
    </row>
    <row r="94" spans="1:8" x14ac:dyDescent="0.35">
      <c r="A94" t="s">
        <v>218</v>
      </c>
      <c r="B94" s="9"/>
      <c r="C94" s="8">
        <v>2020410051</v>
      </c>
      <c r="D94" s="12"/>
      <c r="F94" s="97">
        <v>550</v>
      </c>
      <c r="G94" s="7">
        <v>550</v>
      </c>
    </row>
    <row r="95" spans="1:8" x14ac:dyDescent="0.35">
      <c r="A95" t="s">
        <v>219</v>
      </c>
      <c r="B95" s="9"/>
      <c r="C95" s="8">
        <v>202305190</v>
      </c>
      <c r="D95" s="12"/>
      <c r="F95" s="97">
        <v>370</v>
      </c>
      <c r="G95" s="7">
        <v>370</v>
      </c>
    </row>
    <row r="96" spans="1:8" x14ac:dyDescent="0.35">
      <c r="A96" t="s">
        <v>113</v>
      </c>
      <c r="B96" s="9" t="s">
        <v>220</v>
      </c>
      <c r="C96" t="s">
        <v>221</v>
      </c>
      <c r="D96" s="12"/>
      <c r="F96" s="97">
        <v>230</v>
      </c>
      <c r="G96" s="7">
        <v>370</v>
      </c>
    </row>
    <row r="97" spans="1:8" x14ac:dyDescent="0.35">
      <c r="A97" t="s">
        <v>222</v>
      </c>
      <c r="C97" s="8">
        <v>20170700253</v>
      </c>
      <c r="F97" s="97">
        <v>885</v>
      </c>
      <c r="G97" s="7">
        <v>885</v>
      </c>
    </row>
    <row r="98" spans="1:8" x14ac:dyDescent="0.35">
      <c r="A98" t="s">
        <v>222</v>
      </c>
      <c r="C98" s="8">
        <v>201848001416</v>
      </c>
      <c r="F98" s="97">
        <v>885</v>
      </c>
      <c r="G98" s="7">
        <v>885</v>
      </c>
    </row>
    <row r="99" spans="1:8" x14ac:dyDescent="0.35">
      <c r="A99" t="s">
        <v>223</v>
      </c>
      <c r="C99" s="8">
        <v>4902297</v>
      </c>
      <c r="F99" s="97">
        <v>450</v>
      </c>
      <c r="G99" s="7">
        <v>450</v>
      </c>
    </row>
    <row r="100" spans="1:8" x14ac:dyDescent="0.35">
      <c r="A100" t="s">
        <v>224</v>
      </c>
      <c r="B100" s="9" t="s">
        <v>220</v>
      </c>
      <c r="C100" t="s">
        <v>225</v>
      </c>
      <c r="D100" s="12"/>
      <c r="F100" s="97">
        <v>280</v>
      </c>
      <c r="G100" s="7">
        <v>330</v>
      </c>
    </row>
    <row r="101" spans="1:8" x14ac:dyDescent="0.35">
      <c r="A101" t="s">
        <v>226</v>
      </c>
      <c r="C101" s="8">
        <v>1427816</v>
      </c>
      <c r="F101" s="97">
        <v>265</v>
      </c>
      <c r="G101" s="7">
        <v>265</v>
      </c>
    </row>
    <row r="102" spans="1:8" x14ac:dyDescent="0.35">
      <c r="A102" t="s">
        <v>226</v>
      </c>
      <c r="C102" s="8">
        <v>4950618</v>
      </c>
      <c r="F102" s="97">
        <v>265</v>
      </c>
      <c r="G102" s="7">
        <v>265</v>
      </c>
    </row>
    <row r="103" spans="1:8" x14ac:dyDescent="0.35">
      <c r="A103" t="s">
        <v>226</v>
      </c>
      <c r="C103" s="8">
        <v>2184927</v>
      </c>
      <c r="F103" s="97">
        <v>265</v>
      </c>
      <c r="G103" s="7">
        <v>265</v>
      </c>
    </row>
    <row r="104" spans="1:8" x14ac:dyDescent="0.35">
      <c r="A104" t="s">
        <v>226</v>
      </c>
      <c r="C104" s="8">
        <v>4950542</v>
      </c>
      <c r="F104" s="97">
        <v>265</v>
      </c>
      <c r="G104" s="7">
        <v>265</v>
      </c>
    </row>
    <row r="105" spans="1:8" x14ac:dyDescent="0.35">
      <c r="A105" t="s">
        <v>226</v>
      </c>
      <c r="C105" s="8">
        <v>3164003</v>
      </c>
      <c r="F105" s="97">
        <v>265</v>
      </c>
      <c r="G105" s="7">
        <v>265</v>
      </c>
    </row>
    <row r="106" spans="1:8" x14ac:dyDescent="0.35">
      <c r="A106" t="s">
        <v>226</v>
      </c>
      <c r="C106" s="8">
        <v>3163978</v>
      </c>
      <c r="E106" s="97">
        <v>265</v>
      </c>
      <c r="F106" s="7">
        <v>0</v>
      </c>
      <c r="G106" s="7">
        <v>265</v>
      </c>
      <c r="H106" t="s">
        <v>60</v>
      </c>
    </row>
    <row r="107" spans="1:8" x14ac:dyDescent="0.35">
      <c r="A107" t="s">
        <v>226</v>
      </c>
      <c r="C107" s="8">
        <v>3163969</v>
      </c>
      <c r="E107" s="97">
        <v>265</v>
      </c>
      <c r="F107" s="7">
        <v>0</v>
      </c>
      <c r="G107" s="7">
        <v>265</v>
      </c>
      <c r="H107" t="s">
        <v>60</v>
      </c>
    </row>
    <row r="108" spans="1:8" x14ac:dyDescent="0.35">
      <c r="A108" t="s">
        <v>226</v>
      </c>
      <c r="C108" s="8">
        <v>4950552</v>
      </c>
      <c r="E108" s="97">
        <v>265</v>
      </c>
      <c r="F108" s="7">
        <v>0</v>
      </c>
      <c r="G108" s="7">
        <v>265</v>
      </c>
      <c r="H108" t="s">
        <v>60</v>
      </c>
    </row>
    <row r="109" spans="1:8" x14ac:dyDescent="0.35">
      <c r="A109" t="s">
        <v>226</v>
      </c>
      <c r="C109" s="8">
        <v>4507399</v>
      </c>
      <c r="E109" s="97">
        <v>265</v>
      </c>
      <c r="F109" s="7">
        <v>0</v>
      </c>
      <c r="G109" s="7">
        <v>265</v>
      </c>
      <c r="H109" t="s">
        <v>60</v>
      </c>
    </row>
    <row r="110" spans="1:8" x14ac:dyDescent="0.35">
      <c r="A110" t="s">
        <v>227</v>
      </c>
      <c r="C110" s="8">
        <v>5242066</v>
      </c>
      <c r="F110" s="97">
        <v>110</v>
      </c>
      <c r="G110" s="7">
        <v>110</v>
      </c>
    </row>
    <row r="111" spans="1:8" x14ac:dyDescent="0.35">
      <c r="A111" t="s">
        <v>227</v>
      </c>
      <c r="C111" s="8">
        <v>5242067</v>
      </c>
      <c r="F111" s="97">
        <v>110</v>
      </c>
      <c r="G111" s="7">
        <v>110</v>
      </c>
    </row>
    <row r="112" spans="1:8" x14ac:dyDescent="0.35">
      <c r="A112" t="s">
        <v>227</v>
      </c>
      <c r="C112" s="8">
        <v>3472214</v>
      </c>
      <c r="F112" s="97">
        <v>110</v>
      </c>
      <c r="G112" s="7">
        <v>110</v>
      </c>
    </row>
    <row r="113" spans="1:8" x14ac:dyDescent="0.35">
      <c r="A113" t="s">
        <v>227</v>
      </c>
      <c r="C113" s="8">
        <v>3472212</v>
      </c>
      <c r="F113" s="97">
        <v>110</v>
      </c>
      <c r="G113" s="7">
        <v>110</v>
      </c>
    </row>
    <row r="114" spans="1:8" x14ac:dyDescent="0.35">
      <c r="A114" t="s">
        <v>228</v>
      </c>
      <c r="B114" s="9" t="s">
        <v>220</v>
      </c>
      <c r="C114" t="s">
        <v>229</v>
      </c>
      <c r="D114" s="12"/>
      <c r="F114" s="97">
        <v>0</v>
      </c>
      <c r="G114" s="7">
        <v>0</v>
      </c>
      <c r="H114" t="s">
        <v>68</v>
      </c>
    </row>
    <row r="115" spans="1:8" x14ac:dyDescent="0.35">
      <c r="A115" t="s">
        <v>230</v>
      </c>
      <c r="B115" s="9" t="s">
        <v>220</v>
      </c>
      <c r="C115" t="s">
        <v>231</v>
      </c>
      <c r="D115" s="12"/>
      <c r="F115" s="97">
        <v>0</v>
      </c>
      <c r="G115" s="7">
        <v>0</v>
      </c>
      <c r="H115" t="s">
        <v>68</v>
      </c>
    </row>
    <row r="116" spans="1:8" x14ac:dyDescent="0.35">
      <c r="A116" t="s">
        <v>232</v>
      </c>
      <c r="B116" s="9" t="s">
        <v>152</v>
      </c>
      <c r="D116" s="12"/>
      <c r="E116" s="97">
        <v>230</v>
      </c>
      <c r="F116" s="7">
        <v>0</v>
      </c>
      <c r="G116" s="7">
        <v>230</v>
      </c>
      <c r="H116" t="s">
        <v>60</v>
      </c>
    </row>
    <row r="117" spans="1:8" x14ac:dyDescent="0.35">
      <c r="A117" t="s">
        <v>233</v>
      </c>
      <c r="B117" s="9" t="s">
        <v>220</v>
      </c>
      <c r="C117" t="s">
        <v>234</v>
      </c>
      <c r="D117" s="12"/>
      <c r="E117" s="97">
        <v>840</v>
      </c>
      <c r="F117" s="7">
        <v>0</v>
      </c>
      <c r="G117" s="7">
        <v>840</v>
      </c>
      <c r="H117" t="s">
        <v>60</v>
      </c>
    </row>
    <row r="118" spans="1:8" x14ac:dyDescent="0.35">
      <c r="A118" t="s">
        <v>235</v>
      </c>
      <c r="C118" s="8">
        <v>4400082</v>
      </c>
      <c r="F118" s="97">
        <v>390</v>
      </c>
      <c r="G118" s="7">
        <v>390</v>
      </c>
    </row>
    <row r="119" spans="1:8" x14ac:dyDescent="0.35">
      <c r="A119" t="s">
        <v>236</v>
      </c>
      <c r="B119" s="9" t="s">
        <v>152</v>
      </c>
      <c r="C119" t="s">
        <v>237</v>
      </c>
      <c r="D119" s="12"/>
      <c r="F119" s="97">
        <v>310</v>
      </c>
      <c r="G119" s="7">
        <v>330</v>
      </c>
    </row>
    <row r="120" spans="1:8" x14ac:dyDescent="0.35">
      <c r="A120" t="s">
        <v>236</v>
      </c>
      <c r="B120" s="9" t="s">
        <v>152</v>
      </c>
      <c r="C120" t="s">
        <v>238</v>
      </c>
      <c r="D120" s="12"/>
      <c r="F120" s="97">
        <v>310</v>
      </c>
      <c r="G120" s="7">
        <v>330</v>
      </c>
    </row>
    <row r="121" spans="1:8" x14ac:dyDescent="0.35">
      <c r="A121" t="s">
        <v>239</v>
      </c>
      <c r="B121" s="9" t="s">
        <v>170</v>
      </c>
      <c r="C121" s="8">
        <v>966777101</v>
      </c>
      <c r="D121" s="12"/>
      <c r="E121" s="97">
        <v>280</v>
      </c>
      <c r="F121" s="7">
        <v>0</v>
      </c>
      <c r="G121" s="7">
        <v>350</v>
      </c>
      <c r="H121" t="s">
        <v>60</v>
      </c>
    </row>
    <row r="122" spans="1:8" x14ac:dyDescent="0.35">
      <c r="A122" t="s">
        <v>240</v>
      </c>
      <c r="B122" s="9" t="s">
        <v>145</v>
      </c>
      <c r="C122" t="s">
        <v>241</v>
      </c>
      <c r="D122" s="12"/>
      <c r="F122" s="97">
        <v>238.34</v>
      </c>
      <c r="G122" s="7">
        <v>238.34</v>
      </c>
    </row>
    <row r="123" spans="1:8" x14ac:dyDescent="0.35">
      <c r="A123" t="s">
        <v>242</v>
      </c>
      <c r="B123" s="9" t="s">
        <v>145</v>
      </c>
      <c r="C123" t="s">
        <v>243</v>
      </c>
      <c r="D123" s="12"/>
      <c r="F123" s="97">
        <v>295</v>
      </c>
      <c r="G123" s="7">
        <v>370</v>
      </c>
    </row>
    <row r="124" spans="1:8" x14ac:dyDescent="0.35">
      <c r="A124" t="s">
        <v>244</v>
      </c>
      <c r="C124" t="s">
        <v>245</v>
      </c>
      <c r="F124" s="97">
        <v>0</v>
      </c>
      <c r="H124" t="s">
        <v>246</v>
      </c>
    </row>
    <row r="125" spans="1:8" x14ac:dyDescent="0.35">
      <c r="A125" t="s">
        <v>244</v>
      </c>
      <c r="C125" t="s">
        <v>247</v>
      </c>
      <c r="E125" s="97">
        <v>50</v>
      </c>
      <c r="F125" s="7">
        <v>0</v>
      </c>
      <c r="G125" s="7">
        <v>1300</v>
      </c>
      <c r="H125" t="s">
        <v>60</v>
      </c>
    </row>
    <row r="126" spans="1:8" x14ac:dyDescent="0.35">
      <c r="A126" t="s">
        <v>248</v>
      </c>
      <c r="B126" s="9"/>
      <c r="C126" t="s">
        <v>249</v>
      </c>
      <c r="F126" s="97">
        <v>350</v>
      </c>
      <c r="G126" s="7">
        <v>750</v>
      </c>
    </row>
    <row r="127" spans="1:8" x14ac:dyDescent="0.35">
      <c r="A127" t="s">
        <v>248</v>
      </c>
      <c r="B127" s="9"/>
      <c r="C127" t="s">
        <v>250</v>
      </c>
      <c r="F127" s="97">
        <v>0</v>
      </c>
      <c r="G127" s="7">
        <v>0</v>
      </c>
      <c r="H127" t="s">
        <v>68</v>
      </c>
    </row>
    <row r="128" spans="1:8" x14ac:dyDescent="0.35">
      <c r="A128" t="s">
        <v>251</v>
      </c>
      <c r="B128" s="9"/>
      <c r="C128" t="s">
        <v>252</v>
      </c>
      <c r="D128" s="14"/>
      <c r="F128" s="97">
        <f>415*2</f>
        <v>830</v>
      </c>
      <c r="G128" s="7">
        <v>820</v>
      </c>
    </row>
    <row r="129" spans="1:8" x14ac:dyDescent="0.35">
      <c r="A129" t="s">
        <v>251</v>
      </c>
      <c r="B129" s="9">
        <v>2018</v>
      </c>
      <c r="C129" t="s">
        <v>253</v>
      </c>
      <c r="F129" s="97">
        <v>75</v>
      </c>
      <c r="G129" s="7">
        <v>600</v>
      </c>
    </row>
    <row r="130" spans="1:8" x14ac:dyDescent="0.35">
      <c r="A130" t="s">
        <v>254</v>
      </c>
      <c r="B130" s="9" t="s">
        <v>255</v>
      </c>
      <c r="D130" s="12"/>
      <c r="F130" s="97">
        <v>99.9</v>
      </c>
      <c r="G130" s="7">
        <v>120</v>
      </c>
    </row>
    <row r="131" spans="1:8" x14ac:dyDescent="0.35">
      <c r="A131" t="s">
        <v>256</v>
      </c>
      <c r="B131" s="9"/>
      <c r="C131" t="s">
        <v>257</v>
      </c>
      <c r="D131" s="14"/>
      <c r="F131" s="97">
        <v>880</v>
      </c>
      <c r="G131" s="7">
        <v>880</v>
      </c>
    </row>
    <row r="132" spans="1:8" x14ac:dyDescent="0.35">
      <c r="A132" t="s">
        <v>258</v>
      </c>
      <c r="B132" s="5" t="s">
        <v>259</v>
      </c>
      <c r="C132" s="4"/>
      <c r="F132" s="97">
        <v>0</v>
      </c>
      <c r="H132" t="s">
        <v>260</v>
      </c>
    </row>
    <row r="133" spans="1:8" x14ac:dyDescent="0.35">
      <c r="A133" s="28" t="s">
        <v>261</v>
      </c>
      <c r="H133" s="4"/>
    </row>
    <row r="134" spans="1:8" x14ac:dyDescent="0.35">
      <c r="A134" t="s">
        <v>262</v>
      </c>
      <c r="C134" s="8">
        <v>4088600224091</v>
      </c>
      <c r="F134" s="97">
        <v>30</v>
      </c>
      <c r="G134" s="7">
        <v>30</v>
      </c>
    </row>
    <row r="135" spans="1:8" x14ac:dyDescent="0.35">
      <c r="A135" t="s">
        <v>263</v>
      </c>
      <c r="F135" s="97">
        <v>50</v>
      </c>
      <c r="G135" s="7">
        <v>45</v>
      </c>
    </row>
    <row r="136" spans="1:8" x14ac:dyDescent="0.35">
      <c r="A136" t="s">
        <v>264</v>
      </c>
      <c r="B136" t="s">
        <v>265</v>
      </c>
      <c r="C136" t="s">
        <v>266</v>
      </c>
      <c r="F136" s="97">
        <v>100</v>
      </c>
      <c r="G136" s="7">
        <v>400</v>
      </c>
    </row>
    <row r="137" spans="1:8" x14ac:dyDescent="0.35">
      <c r="A137" t="s">
        <v>267</v>
      </c>
      <c r="B137" t="s">
        <v>265</v>
      </c>
      <c r="C137" t="s">
        <v>268</v>
      </c>
      <c r="F137" s="97">
        <v>192</v>
      </c>
      <c r="G137" s="7">
        <v>175</v>
      </c>
    </row>
    <row r="138" spans="1:8" x14ac:dyDescent="0.35">
      <c r="A138" t="s">
        <v>269</v>
      </c>
      <c r="F138" s="97">
        <v>60</v>
      </c>
      <c r="G138" s="7">
        <v>60</v>
      </c>
    </row>
    <row r="139" spans="1:8" x14ac:dyDescent="0.35">
      <c r="A139" t="s">
        <v>270</v>
      </c>
      <c r="B139" s="9" t="s">
        <v>152</v>
      </c>
      <c r="C139" t="s">
        <v>271</v>
      </c>
      <c r="D139" s="12"/>
      <c r="F139" s="97">
        <v>550</v>
      </c>
      <c r="G139" s="7">
        <v>580</v>
      </c>
    </row>
    <row r="140" spans="1:8" x14ac:dyDescent="0.35">
      <c r="A140" t="s">
        <v>272</v>
      </c>
      <c r="B140" s="9" t="s">
        <v>152</v>
      </c>
      <c r="C140" t="s">
        <v>273</v>
      </c>
      <c r="D140" s="12"/>
      <c r="F140" s="97">
        <v>270</v>
      </c>
      <c r="G140" s="7">
        <v>450</v>
      </c>
    </row>
    <row r="141" spans="1:8" x14ac:dyDescent="0.35">
      <c r="A141" t="s">
        <v>274</v>
      </c>
      <c r="C141" t="s">
        <v>275</v>
      </c>
      <c r="F141" s="97">
        <v>70</v>
      </c>
      <c r="G141" s="7">
        <v>70</v>
      </c>
    </row>
    <row r="142" spans="1:8" x14ac:dyDescent="0.35">
      <c r="A142" t="s">
        <v>276</v>
      </c>
      <c r="C142" s="8">
        <v>51605</v>
      </c>
      <c r="F142" s="97">
        <v>130</v>
      </c>
      <c r="G142" s="7">
        <v>130</v>
      </c>
    </row>
    <row r="143" spans="1:8" x14ac:dyDescent="0.35">
      <c r="A143" t="s">
        <v>277</v>
      </c>
      <c r="C143" t="s">
        <v>278</v>
      </c>
      <c r="F143" s="97">
        <v>130</v>
      </c>
      <c r="G143" s="7">
        <v>130</v>
      </c>
    </row>
    <row r="144" spans="1:8" x14ac:dyDescent="0.35">
      <c r="A144" t="s">
        <v>279</v>
      </c>
      <c r="C144" s="8">
        <v>6500185</v>
      </c>
      <c r="F144" s="97">
        <v>85</v>
      </c>
      <c r="G144" s="7">
        <v>85</v>
      </c>
    </row>
    <row r="145" spans="1:8" x14ac:dyDescent="0.35">
      <c r="A145" t="s">
        <v>280</v>
      </c>
      <c r="C145" s="8">
        <v>3403002</v>
      </c>
      <c r="F145" s="97">
        <v>60</v>
      </c>
      <c r="G145" s="7">
        <v>60</v>
      </c>
    </row>
    <row r="146" spans="1:8" x14ac:dyDescent="0.35">
      <c r="A146" t="s">
        <v>281</v>
      </c>
      <c r="C146" s="8">
        <v>6459010</v>
      </c>
      <c r="F146" s="97">
        <v>50</v>
      </c>
      <c r="G146" s="7">
        <v>50</v>
      </c>
    </row>
    <row r="147" spans="1:8" x14ac:dyDescent="0.35">
      <c r="A147" t="s">
        <v>282</v>
      </c>
      <c r="B147" s="9" t="s">
        <v>283</v>
      </c>
      <c r="D147" s="12"/>
      <c r="F147" s="97">
        <v>63.99</v>
      </c>
      <c r="G147" s="7">
        <v>150</v>
      </c>
    </row>
    <row r="148" spans="1:8" x14ac:dyDescent="0.35">
      <c r="A148" t="s">
        <v>284</v>
      </c>
      <c r="C148" s="8">
        <v>3402077</v>
      </c>
      <c r="F148" s="97">
        <v>60</v>
      </c>
      <c r="G148" s="7">
        <v>60</v>
      </c>
    </row>
    <row r="149" spans="1:8" x14ac:dyDescent="0.35">
      <c r="A149" t="s">
        <v>285</v>
      </c>
      <c r="C149" s="8">
        <v>1911</v>
      </c>
      <c r="F149" s="97">
        <v>240</v>
      </c>
      <c r="G149" s="7">
        <v>240</v>
      </c>
    </row>
    <row r="150" spans="1:8" x14ac:dyDescent="0.35">
      <c r="A150" t="s">
        <v>286</v>
      </c>
      <c r="B150" t="s">
        <v>287</v>
      </c>
      <c r="C150" t="s">
        <v>288</v>
      </c>
      <c r="F150" s="97">
        <v>739</v>
      </c>
      <c r="G150" s="7">
        <v>725</v>
      </c>
    </row>
    <row r="151" spans="1:8" x14ac:dyDescent="0.35">
      <c r="A151" t="s">
        <v>286</v>
      </c>
      <c r="B151" t="s">
        <v>287</v>
      </c>
      <c r="C151" t="s">
        <v>289</v>
      </c>
      <c r="F151" s="97">
        <v>0</v>
      </c>
      <c r="H151" t="s">
        <v>68</v>
      </c>
    </row>
    <row r="152" spans="1:8" x14ac:dyDescent="0.35">
      <c r="A152" t="s">
        <v>290</v>
      </c>
      <c r="C152" s="8">
        <v>90600612</v>
      </c>
      <c r="F152" s="97">
        <v>120</v>
      </c>
      <c r="G152" s="7">
        <v>120</v>
      </c>
    </row>
    <row r="153" spans="1:8" x14ac:dyDescent="0.35">
      <c r="A153" t="s">
        <v>291</v>
      </c>
      <c r="F153" s="97">
        <v>50</v>
      </c>
      <c r="G153" s="7">
        <v>50</v>
      </c>
    </row>
    <row r="154" spans="1:8" x14ac:dyDescent="0.35">
      <c r="A154" t="s">
        <v>292</v>
      </c>
      <c r="B154" t="s">
        <v>287</v>
      </c>
      <c r="C154" t="s">
        <v>293</v>
      </c>
      <c r="F154" s="97">
        <v>508</v>
      </c>
      <c r="G154" s="7">
        <v>600</v>
      </c>
    </row>
    <row r="155" spans="1:8" x14ac:dyDescent="0.35">
      <c r="A155" t="s">
        <v>292</v>
      </c>
      <c r="B155" t="s">
        <v>287</v>
      </c>
      <c r="C155" t="s">
        <v>294</v>
      </c>
      <c r="F155" s="97">
        <v>508</v>
      </c>
      <c r="G155" s="7">
        <v>600</v>
      </c>
    </row>
    <row r="156" spans="1:8" x14ac:dyDescent="0.35">
      <c r="A156" t="s">
        <v>295</v>
      </c>
      <c r="C156" t="s">
        <v>296</v>
      </c>
      <c r="E156" s="97">
        <v>100</v>
      </c>
      <c r="F156" s="7">
        <v>0</v>
      </c>
      <c r="G156" s="7">
        <v>100</v>
      </c>
      <c r="H156" s="7" t="s">
        <v>60</v>
      </c>
    </row>
    <row r="157" spans="1:8" x14ac:dyDescent="0.35">
      <c r="A157" t="s">
        <v>297</v>
      </c>
      <c r="B157">
        <v>2025</v>
      </c>
      <c r="C157" s="84" t="s">
        <v>298</v>
      </c>
      <c r="D157" s="93">
        <v>170</v>
      </c>
      <c r="E157" s="93"/>
      <c r="F157" s="93">
        <v>170</v>
      </c>
      <c r="G157" s="93">
        <v>170</v>
      </c>
    </row>
    <row r="158" spans="1:8" x14ac:dyDescent="0.35">
      <c r="A158" t="s">
        <v>299</v>
      </c>
      <c r="F158" s="97">
        <v>70</v>
      </c>
      <c r="G158" s="7">
        <v>70</v>
      </c>
    </row>
    <row r="159" spans="1:8" x14ac:dyDescent="0.35">
      <c r="A159" t="s">
        <v>300</v>
      </c>
      <c r="F159" s="97">
        <v>3</v>
      </c>
      <c r="G159" s="7">
        <v>5</v>
      </c>
    </row>
    <row r="160" spans="1:8" x14ac:dyDescent="0.35">
      <c r="B160" s="9"/>
      <c r="D160" s="12"/>
    </row>
    <row r="164" spans="3:7" ht="15" thickBot="1" x14ac:dyDescent="0.4">
      <c r="D164" s="94">
        <f>SUM(D3:D163)</f>
        <v>8049</v>
      </c>
      <c r="E164" s="94">
        <f>SUM(E3:E163)</f>
        <v>4909.5</v>
      </c>
      <c r="F164" s="94">
        <f>SUM(F3:F163)</f>
        <v>31185.230000000003</v>
      </c>
      <c r="G164" s="94">
        <f>SUM(G3:G163)</f>
        <v>41781.82</v>
      </c>
    </row>
    <row r="165" spans="3:7" ht="15" thickTop="1" x14ac:dyDescent="0.35"/>
    <row r="167" spans="3:7" x14ac:dyDescent="0.35">
      <c r="E167"/>
    </row>
    <row r="169" spans="3:7" x14ac:dyDescent="0.35">
      <c r="C169" s="7"/>
    </row>
  </sheetData>
  <autoFilter ref="A2:H164" xr:uid="{9AFC2153-A46B-4C10-926D-4F3BF3E843D9}">
    <sortState xmlns:xlrd2="http://schemas.microsoft.com/office/spreadsheetml/2017/richdata2" ref="A5:H48">
      <sortCondition descending="1" ref="A2:A164"/>
    </sortState>
  </autoFilter>
  <mergeCells count="1">
    <mergeCell ref="D1:E1"/>
  </mergeCells>
  <pageMargins left="0.7" right="0.7" top="0.75" bottom="0.75" header="0.3" footer="0.3"/>
  <pageSetup paperSize="9" scale="8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1930-9F18-4681-AF64-76EECCCCBF69}">
  <dimension ref="A1:G40"/>
  <sheetViews>
    <sheetView topLeftCell="A10" workbookViewId="0">
      <selection activeCell="F27" sqref="F27"/>
    </sheetView>
  </sheetViews>
  <sheetFormatPr defaultRowHeight="14.5" x14ac:dyDescent="0.35"/>
  <cols>
    <col min="1" max="1" width="44.7265625" bestFit="1" customWidth="1"/>
    <col min="2" max="2" width="13.7265625" bestFit="1" customWidth="1"/>
    <col min="3" max="3" width="22" bestFit="1" customWidth="1"/>
    <col min="4" max="4" width="10.1796875" style="7" bestFit="1" customWidth="1"/>
    <col min="5" max="5" width="9.26953125" style="7" bestFit="1" customWidth="1"/>
    <col min="6" max="6" width="11.1796875" style="7" bestFit="1" customWidth="1"/>
    <col min="7" max="7" width="13.1796875" bestFit="1" customWidth="1"/>
  </cols>
  <sheetData>
    <row r="1" spans="1:7" s="2" customFormat="1" x14ac:dyDescent="0.35">
      <c r="D1" s="102" t="s">
        <v>43</v>
      </c>
      <c r="E1" s="102"/>
      <c r="F1" s="13"/>
    </row>
    <row r="2" spans="1:7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7" x14ac:dyDescent="0.35">
      <c r="A3" t="s">
        <v>301</v>
      </c>
      <c r="E3"/>
      <c r="F3" s="4">
        <v>39832</v>
      </c>
    </row>
    <row r="4" spans="1:7" x14ac:dyDescent="0.35">
      <c r="A4" t="s">
        <v>302</v>
      </c>
      <c r="E4"/>
      <c r="F4" s="4">
        <v>75830</v>
      </c>
    </row>
    <row r="5" spans="1:7" x14ac:dyDescent="0.35">
      <c r="A5" t="s">
        <v>303</v>
      </c>
      <c r="E5"/>
      <c r="F5" s="4">
        <v>90000</v>
      </c>
    </row>
    <row r="6" spans="1:7" x14ac:dyDescent="0.35">
      <c r="A6" t="s">
        <v>304</v>
      </c>
      <c r="E6"/>
      <c r="F6" s="4">
        <v>271738.5</v>
      </c>
    </row>
    <row r="7" spans="1:7" x14ac:dyDescent="0.35">
      <c r="A7" t="s">
        <v>305</v>
      </c>
      <c r="E7"/>
      <c r="F7" s="4">
        <v>100500</v>
      </c>
    </row>
    <row r="8" spans="1:7" x14ac:dyDescent="0.35">
      <c r="A8" t="s">
        <v>306</v>
      </c>
      <c r="C8" t="s">
        <v>307</v>
      </c>
      <c r="E8"/>
      <c r="F8" s="4">
        <v>62297.33</v>
      </c>
    </row>
    <row r="9" spans="1:7" x14ac:dyDescent="0.35">
      <c r="A9" t="s">
        <v>308</v>
      </c>
      <c r="E9"/>
      <c r="F9" s="4">
        <v>38224</v>
      </c>
    </row>
    <row r="10" spans="1:7" x14ac:dyDescent="0.35">
      <c r="A10" t="s">
        <v>309</v>
      </c>
      <c r="B10" t="s">
        <v>310</v>
      </c>
      <c r="C10" t="s">
        <v>311</v>
      </c>
      <c r="E10"/>
      <c r="F10" s="4">
        <v>77666</v>
      </c>
    </row>
    <row r="11" spans="1:7" x14ac:dyDescent="0.35">
      <c r="A11" t="s">
        <v>312</v>
      </c>
      <c r="E11"/>
      <c r="F11" s="4">
        <v>9387.73</v>
      </c>
    </row>
    <row r="12" spans="1:7" x14ac:dyDescent="0.35">
      <c r="A12" t="s">
        <v>313</v>
      </c>
      <c r="E12"/>
      <c r="F12" s="4">
        <v>6148.72</v>
      </c>
    </row>
    <row r="13" spans="1:7" x14ac:dyDescent="0.35">
      <c r="A13" t="s">
        <v>314</v>
      </c>
      <c r="E13"/>
      <c r="F13" s="4">
        <v>7377.55</v>
      </c>
    </row>
    <row r="14" spans="1:7" x14ac:dyDescent="0.35">
      <c r="A14" t="s">
        <v>315</v>
      </c>
      <c r="E14"/>
      <c r="F14" s="4">
        <v>18285.57</v>
      </c>
    </row>
    <row r="15" spans="1:7" x14ac:dyDescent="0.35">
      <c r="A15" t="s">
        <v>316</v>
      </c>
      <c r="B15" t="s">
        <v>317</v>
      </c>
      <c r="D15" s="10"/>
      <c r="E15"/>
      <c r="F15" s="4">
        <v>1555.94</v>
      </c>
    </row>
    <row r="16" spans="1:7" x14ac:dyDescent="0.35">
      <c r="A16" t="s">
        <v>318</v>
      </c>
      <c r="B16" t="s">
        <v>319</v>
      </c>
      <c r="D16" s="10"/>
      <c r="E16"/>
      <c r="F16" s="4">
        <v>31364.9</v>
      </c>
    </row>
    <row r="17" spans="1:6" x14ac:dyDescent="0.35">
      <c r="A17" t="s">
        <v>303</v>
      </c>
      <c r="E17"/>
      <c r="F17" s="4">
        <v>10000</v>
      </c>
    </row>
    <row r="18" spans="1:6" x14ac:dyDescent="0.35">
      <c r="A18" t="s">
        <v>320</v>
      </c>
      <c r="B18" t="s">
        <v>160</v>
      </c>
      <c r="C18" t="s">
        <v>321</v>
      </c>
      <c r="E18"/>
      <c r="F18" s="4">
        <v>650</v>
      </c>
    </row>
    <row r="19" spans="1:6" x14ac:dyDescent="0.35">
      <c r="A19" t="s">
        <v>320</v>
      </c>
      <c r="B19" t="s">
        <v>160</v>
      </c>
      <c r="C19" t="s">
        <v>322</v>
      </c>
      <c r="E19"/>
      <c r="F19" s="4">
        <v>650</v>
      </c>
    </row>
    <row r="20" spans="1:6" x14ac:dyDescent="0.35">
      <c r="A20" t="s">
        <v>320</v>
      </c>
      <c r="B20" t="s">
        <v>160</v>
      </c>
      <c r="C20" t="s">
        <v>323</v>
      </c>
      <c r="E20"/>
      <c r="F20" s="4">
        <v>650</v>
      </c>
    </row>
    <row r="21" spans="1:6" x14ac:dyDescent="0.35">
      <c r="A21" t="s">
        <v>320</v>
      </c>
      <c r="B21" t="s">
        <v>160</v>
      </c>
      <c r="C21" t="s">
        <v>324</v>
      </c>
      <c r="E21"/>
      <c r="F21" s="4">
        <v>650</v>
      </c>
    </row>
    <row r="22" spans="1:6" x14ac:dyDescent="0.35">
      <c r="A22" t="s">
        <v>325</v>
      </c>
      <c r="B22" t="s">
        <v>160</v>
      </c>
      <c r="C22" t="s">
        <v>321</v>
      </c>
      <c r="E22"/>
      <c r="F22" s="4">
        <v>1390</v>
      </c>
    </row>
    <row r="23" spans="1:6" x14ac:dyDescent="0.35">
      <c r="A23" s="34" t="s">
        <v>326</v>
      </c>
      <c r="B23" s="34"/>
      <c r="C23" s="34"/>
      <c r="D23" s="95"/>
      <c r="E23" s="34"/>
      <c r="F23" s="96">
        <v>1</v>
      </c>
    </row>
    <row r="24" spans="1:6" x14ac:dyDescent="0.35">
      <c r="A24" t="s">
        <v>327</v>
      </c>
      <c r="E24"/>
      <c r="F24" s="4">
        <v>1</v>
      </c>
    </row>
    <row r="25" spans="1:6" x14ac:dyDescent="0.35">
      <c r="A25" t="s">
        <v>328</v>
      </c>
      <c r="B25" t="s">
        <v>329</v>
      </c>
      <c r="D25" s="7">
        <v>3700</v>
      </c>
      <c r="E25"/>
      <c r="F25" s="4">
        <v>3700</v>
      </c>
    </row>
    <row r="26" spans="1:6" x14ac:dyDescent="0.35">
      <c r="A26" s="34" t="s">
        <v>330</v>
      </c>
      <c r="B26" s="34"/>
      <c r="C26" s="34"/>
      <c r="D26" s="95"/>
      <c r="E26" s="34"/>
      <c r="F26" s="96">
        <v>1</v>
      </c>
    </row>
    <row r="27" spans="1:6" x14ac:dyDescent="0.35">
      <c r="A27" t="s">
        <v>331</v>
      </c>
      <c r="B27" t="s">
        <v>332</v>
      </c>
      <c r="D27" s="7">
        <v>56850</v>
      </c>
      <c r="E27"/>
      <c r="F27" s="4">
        <v>56850</v>
      </c>
    </row>
    <row r="28" spans="1:6" x14ac:dyDescent="0.35">
      <c r="A28" s="34" t="s">
        <v>333</v>
      </c>
      <c r="B28" s="34"/>
      <c r="C28" s="34"/>
      <c r="D28" s="95"/>
      <c r="E28" s="34"/>
      <c r="F28" s="96">
        <v>1</v>
      </c>
    </row>
    <row r="29" spans="1:6" x14ac:dyDescent="0.35">
      <c r="A29" s="34" t="s">
        <v>334</v>
      </c>
      <c r="B29" s="34"/>
      <c r="C29" s="34"/>
      <c r="D29" s="95"/>
      <c r="E29" s="34"/>
      <c r="F29" s="96">
        <v>1</v>
      </c>
    </row>
    <row r="30" spans="1:6" x14ac:dyDescent="0.35">
      <c r="A30" s="34" t="s">
        <v>335</v>
      </c>
      <c r="B30" s="34"/>
      <c r="C30" s="34"/>
      <c r="D30" s="95"/>
      <c r="E30" s="34"/>
      <c r="F30" s="96">
        <v>1</v>
      </c>
    </row>
    <row r="31" spans="1:6" x14ac:dyDescent="0.35">
      <c r="A31" s="34" t="s">
        <v>336</v>
      </c>
      <c r="B31" s="34"/>
      <c r="C31" s="34"/>
      <c r="D31" s="95"/>
      <c r="E31" s="34"/>
      <c r="F31" s="96">
        <v>1</v>
      </c>
    </row>
    <row r="32" spans="1:6" x14ac:dyDescent="0.35">
      <c r="A32" s="34" t="s">
        <v>337</v>
      </c>
      <c r="B32" s="34"/>
      <c r="C32" s="34"/>
      <c r="D32" s="95"/>
      <c r="E32" s="34"/>
      <c r="F32" s="96">
        <v>1</v>
      </c>
    </row>
    <row r="33" spans="1:6" x14ac:dyDescent="0.35">
      <c r="A33" s="34" t="s">
        <v>323</v>
      </c>
      <c r="B33" s="34"/>
      <c r="C33" s="34"/>
      <c r="D33" s="95"/>
      <c r="E33" s="34"/>
      <c r="F33" s="96">
        <v>1</v>
      </c>
    </row>
    <row r="34" spans="1:6" x14ac:dyDescent="0.35">
      <c r="A34" s="34" t="s">
        <v>322</v>
      </c>
      <c r="B34" s="34"/>
      <c r="C34" s="34"/>
      <c r="D34" s="95"/>
      <c r="E34" s="34"/>
      <c r="F34" s="96">
        <v>1</v>
      </c>
    </row>
    <row r="35" spans="1:6" x14ac:dyDescent="0.35">
      <c r="A35" s="34" t="s">
        <v>338</v>
      </c>
      <c r="B35" s="34"/>
      <c r="C35" s="34"/>
      <c r="D35" s="95"/>
      <c r="E35" s="34"/>
      <c r="F35" s="96">
        <v>1</v>
      </c>
    </row>
    <row r="36" spans="1:6" x14ac:dyDescent="0.35">
      <c r="A36" t="s">
        <v>325</v>
      </c>
      <c r="B36" t="s">
        <v>160</v>
      </c>
      <c r="C36" t="s">
        <v>339</v>
      </c>
      <c r="E36"/>
      <c r="F36" s="4">
        <v>1390</v>
      </c>
    </row>
    <row r="37" spans="1:6" x14ac:dyDescent="0.35">
      <c r="A37" t="s">
        <v>340</v>
      </c>
      <c r="B37" t="s">
        <v>341</v>
      </c>
      <c r="C37" t="s">
        <v>339</v>
      </c>
      <c r="E37"/>
      <c r="F37" s="4">
        <v>839.95</v>
      </c>
    </row>
    <row r="38" spans="1:6" x14ac:dyDescent="0.35">
      <c r="E38"/>
      <c r="F38" s="4"/>
    </row>
    <row r="39" spans="1:6" ht="15" thickBot="1" x14ac:dyDescent="0.4">
      <c r="C39" s="2" t="s">
        <v>15</v>
      </c>
      <c r="D39" s="26">
        <f>SUM(D3:D38)</f>
        <v>60550</v>
      </c>
      <c r="E39" s="26">
        <f>SUM(E3:E38)</f>
        <v>0</v>
      </c>
      <c r="F39" s="26">
        <f>SUM(F3:F38)</f>
        <v>906989.18999999983</v>
      </c>
    </row>
    <row r="40" spans="1:6" ht="15" thickTop="1" x14ac:dyDescent="0.35">
      <c r="A40" s="34" t="s">
        <v>342</v>
      </c>
      <c r="F40" s="95">
        <f>F23+F26+F28+F29+F30+F31+F32+F33+F34+F35</f>
        <v>10</v>
      </c>
    </row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F6F2-5134-47A0-AE67-2A39D24FD3FD}">
  <dimension ref="A1:Q29"/>
  <sheetViews>
    <sheetView workbookViewId="0">
      <selection activeCell="C8" sqref="C8"/>
    </sheetView>
  </sheetViews>
  <sheetFormatPr defaultRowHeight="14.5" x14ac:dyDescent="0.35"/>
  <cols>
    <col min="1" max="1" width="44.7265625" bestFit="1" customWidth="1"/>
    <col min="2" max="2" width="13.7265625" bestFit="1" customWidth="1"/>
    <col min="3" max="3" width="64.26953125" bestFit="1" customWidth="1"/>
    <col min="4" max="4" width="9.54296875" style="7" bestFit="1" customWidth="1"/>
    <col min="5" max="5" width="9.26953125" style="7" bestFit="1" customWidth="1"/>
    <col min="6" max="6" width="10.1796875" style="7" bestFit="1" customWidth="1"/>
    <col min="7" max="7" width="13.1796875" bestFit="1" customWidth="1"/>
  </cols>
  <sheetData>
    <row r="1" spans="1:17" s="2" customFormat="1" x14ac:dyDescent="0.35">
      <c r="D1" s="102" t="s">
        <v>43</v>
      </c>
      <c r="E1" s="102"/>
      <c r="F1" s="13"/>
    </row>
    <row r="2" spans="1:17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17" x14ac:dyDescent="0.35">
      <c r="A3" t="s">
        <v>343</v>
      </c>
      <c r="F3" s="7">
        <v>1200</v>
      </c>
      <c r="G3" s="4"/>
      <c r="I3" s="17"/>
      <c r="Q3" t="s">
        <v>344</v>
      </c>
    </row>
    <row r="4" spans="1:17" x14ac:dyDescent="0.35">
      <c r="A4" t="s">
        <v>345</v>
      </c>
      <c r="B4" t="s">
        <v>346</v>
      </c>
      <c r="F4" s="7">
        <v>1794</v>
      </c>
      <c r="G4" s="4"/>
    </row>
    <row r="5" spans="1:17" x14ac:dyDescent="0.35">
      <c r="A5" t="s">
        <v>347</v>
      </c>
      <c r="B5" t="s">
        <v>346</v>
      </c>
      <c r="F5" s="7">
        <v>750</v>
      </c>
      <c r="G5" s="4"/>
      <c r="Q5" t="s">
        <v>348</v>
      </c>
    </row>
    <row r="6" spans="1:17" x14ac:dyDescent="0.35">
      <c r="A6" t="s">
        <v>349</v>
      </c>
      <c r="B6" t="s">
        <v>350</v>
      </c>
      <c r="F6" s="7">
        <f>134.64*8</f>
        <v>1077.1199999999999</v>
      </c>
      <c r="G6" s="4"/>
    </row>
    <row r="7" spans="1:17" x14ac:dyDescent="0.35">
      <c r="A7" t="s">
        <v>351</v>
      </c>
      <c r="F7" s="7">
        <v>700</v>
      </c>
      <c r="G7" s="4"/>
    </row>
    <row r="8" spans="1:17" x14ac:dyDescent="0.35">
      <c r="A8" t="s">
        <v>352</v>
      </c>
      <c r="F8" s="7">
        <v>35428</v>
      </c>
      <c r="G8" s="4"/>
    </row>
    <row r="9" spans="1:17" x14ac:dyDescent="0.35">
      <c r="A9" t="s">
        <v>353</v>
      </c>
      <c r="F9" s="7">
        <v>2437</v>
      </c>
      <c r="G9" s="4"/>
    </row>
    <row r="10" spans="1:17" x14ac:dyDescent="0.35">
      <c r="A10" t="s">
        <v>354</v>
      </c>
      <c r="F10" s="7">
        <v>300</v>
      </c>
    </row>
    <row r="11" spans="1:17" x14ac:dyDescent="0.35">
      <c r="A11" t="s">
        <v>355</v>
      </c>
      <c r="B11" t="s">
        <v>356</v>
      </c>
      <c r="C11" t="s">
        <v>357</v>
      </c>
      <c r="D11" s="7">
        <v>5450</v>
      </c>
      <c r="F11" s="7">
        <v>5450</v>
      </c>
    </row>
    <row r="12" spans="1:17" x14ac:dyDescent="0.35">
      <c r="A12" t="s">
        <v>358</v>
      </c>
      <c r="B12" t="s">
        <v>356</v>
      </c>
      <c r="D12" s="7">
        <v>979</v>
      </c>
      <c r="F12" s="7">
        <v>979</v>
      </c>
    </row>
    <row r="13" spans="1:17" x14ac:dyDescent="0.35">
      <c r="A13" t="s">
        <v>359</v>
      </c>
      <c r="B13" t="s">
        <v>360</v>
      </c>
      <c r="F13" s="7">
        <v>100</v>
      </c>
    </row>
    <row r="14" spans="1:17" x14ac:dyDescent="0.35">
      <c r="A14" t="s">
        <v>361</v>
      </c>
      <c r="B14" t="s">
        <v>362</v>
      </c>
      <c r="F14" s="7">
        <v>1118</v>
      </c>
    </row>
    <row r="15" spans="1:17" x14ac:dyDescent="0.35">
      <c r="A15" t="s">
        <v>363</v>
      </c>
      <c r="B15" t="s">
        <v>364</v>
      </c>
      <c r="C15" t="s">
        <v>365</v>
      </c>
      <c r="F15" s="7">
        <v>190.81</v>
      </c>
    </row>
    <row r="17" spans="1:6" ht="15" thickBot="1" x14ac:dyDescent="0.4">
      <c r="C17" s="2" t="s">
        <v>15</v>
      </c>
      <c r="D17" s="26">
        <f>SUM(D3:D16)</f>
        <v>6429</v>
      </c>
      <c r="E17" s="26">
        <f>SUM(E3:E16)</f>
        <v>0</v>
      </c>
      <c r="F17" s="26">
        <f>SUM(F3:F16)</f>
        <v>51523.93</v>
      </c>
    </row>
    <row r="18" spans="1:6" ht="15" thickTop="1" x14ac:dyDescent="0.35"/>
    <row r="21" spans="1:6" x14ac:dyDescent="0.35">
      <c r="A21" t="s">
        <v>366</v>
      </c>
    </row>
    <row r="22" spans="1:6" x14ac:dyDescent="0.35">
      <c r="A22" t="s">
        <v>367</v>
      </c>
    </row>
    <row r="23" spans="1:6" x14ac:dyDescent="0.35">
      <c r="A23" t="s">
        <v>368</v>
      </c>
    </row>
    <row r="24" spans="1:6" x14ac:dyDescent="0.35">
      <c r="A24" t="s">
        <v>369</v>
      </c>
    </row>
    <row r="25" spans="1:6" x14ac:dyDescent="0.35">
      <c r="A25" t="s">
        <v>370</v>
      </c>
    </row>
    <row r="26" spans="1:6" x14ac:dyDescent="0.35">
      <c r="A26" t="s">
        <v>371</v>
      </c>
    </row>
    <row r="27" spans="1:6" x14ac:dyDescent="0.35">
      <c r="A27" t="s">
        <v>372</v>
      </c>
    </row>
    <row r="28" spans="1:6" x14ac:dyDescent="0.35">
      <c r="A28" t="s">
        <v>373</v>
      </c>
    </row>
    <row r="29" spans="1:6" x14ac:dyDescent="0.35">
      <c r="A29" t="s">
        <v>374</v>
      </c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97FB-7EEC-4E77-9272-472BC3E97A78}">
  <sheetPr filterMode="1"/>
  <dimension ref="A1:N110"/>
  <sheetViews>
    <sheetView workbookViewId="0">
      <pane ySplit="2" topLeftCell="A38" activePane="bottomLeft" state="frozen"/>
      <selection pane="bottomLeft" activeCell="A113" sqref="A113"/>
    </sheetView>
  </sheetViews>
  <sheetFormatPr defaultRowHeight="14.5" x14ac:dyDescent="0.35"/>
  <cols>
    <col min="1" max="1" width="44.7265625" bestFit="1" customWidth="1"/>
    <col min="2" max="2" width="14" bestFit="1" customWidth="1"/>
    <col min="3" max="3" width="64.26953125" bestFit="1" customWidth="1"/>
    <col min="4" max="4" width="10.1796875" style="7" bestFit="1" customWidth="1"/>
    <col min="5" max="5" width="14.81640625" style="7" bestFit="1" customWidth="1"/>
    <col min="6" max="6" width="10.26953125" style="7" bestFit="1" customWidth="1"/>
    <col min="7" max="7" width="13.26953125" bestFit="1" customWidth="1"/>
    <col min="8" max="8" width="9.26953125" bestFit="1" customWidth="1"/>
    <col min="9" max="9" width="10.26953125" bestFit="1" customWidth="1"/>
  </cols>
  <sheetData>
    <row r="1" spans="1:8" s="2" customFormat="1" x14ac:dyDescent="0.35">
      <c r="D1" s="102" t="s">
        <v>43</v>
      </c>
      <c r="E1" s="102"/>
      <c r="F1" s="13"/>
    </row>
    <row r="2" spans="1:8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8" hidden="1" x14ac:dyDescent="0.35">
      <c r="A3" s="28" t="s">
        <v>375</v>
      </c>
    </row>
    <row r="4" spans="1:8" hidden="1" x14ac:dyDescent="0.35">
      <c r="A4" t="s">
        <v>376</v>
      </c>
      <c r="B4" t="s">
        <v>377</v>
      </c>
      <c r="C4" t="s">
        <v>378</v>
      </c>
      <c r="D4" s="7">
        <v>894.32</v>
      </c>
      <c r="F4" s="7">
        <v>894.32</v>
      </c>
      <c r="H4" s="7"/>
    </row>
    <row r="5" spans="1:8" hidden="1" x14ac:dyDescent="0.35">
      <c r="A5" t="s">
        <v>379</v>
      </c>
      <c r="B5" s="30" t="s">
        <v>380</v>
      </c>
      <c r="C5" t="s">
        <v>381</v>
      </c>
      <c r="F5" s="7">
        <v>0</v>
      </c>
      <c r="G5" t="s">
        <v>382</v>
      </c>
    </row>
    <row r="6" spans="1:8" hidden="1" x14ac:dyDescent="0.35">
      <c r="A6" t="s">
        <v>383</v>
      </c>
      <c r="B6" s="16" t="s">
        <v>384</v>
      </c>
      <c r="C6" t="s">
        <v>385</v>
      </c>
      <c r="F6" s="7">
        <v>0</v>
      </c>
      <c r="G6" t="s">
        <v>382</v>
      </c>
    </row>
    <row r="7" spans="1:8" hidden="1" x14ac:dyDescent="0.35">
      <c r="A7" t="s">
        <v>376</v>
      </c>
      <c r="B7" s="16" t="s">
        <v>386</v>
      </c>
      <c r="C7" t="s">
        <v>387</v>
      </c>
      <c r="F7" s="7">
        <v>850</v>
      </c>
    </row>
    <row r="8" spans="1:8" hidden="1" x14ac:dyDescent="0.35">
      <c r="A8" s="17" t="s">
        <v>383</v>
      </c>
      <c r="B8" s="31">
        <v>2020</v>
      </c>
      <c r="C8" t="s">
        <v>388</v>
      </c>
      <c r="F8" s="7">
        <v>0</v>
      </c>
      <c r="G8" t="s">
        <v>382</v>
      </c>
    </row>
    <row r="9" spans="1:8" hidden="1" x14ac:dyDescent="0.35">
      <c r="A9" t="s">
        <v>389</v>
      </c>
      <c r="B9" s="16" t="s">
        <v>390</v>
      </c>
      <c r="C9" t="s">
        <v>391</v>
      </c>
      <c r="F9" s="7">
        <v>0</v>
      </c>
      <c r="G9" t="s">
        <v>382</v>
      </c>
    </row>
    <row r="10" spans="1:8" hidden="1" x14ac:dyDescent="0.35">
      <c r="A10" t="s">
        <v>392</v>
      </c>
      <c r="B10" s="16" t="s">
        <v>393</v>
      </c>
      <c r="C10" t="s">
        <v>387</v>
      </c>
      <c r="F10" s="7">
        <v>850</v>
      </c>
    </row>
    <row r="11" spans="1:8" hidden="1" x14ac:dyDescent="0.35">
      <c r="A11" t="s">
        <v>394</v>
      </c>
      <c r="B11" s="16" t="s">
        <v>362</v>
      </c>
      <c r="C11" t="s">
        <v>395</v>
      </c>
      <c r="F11" s="7">
        <v>720</v>
      </c>
    </row>
    <row r="12" spans="1:8" hidden="1" x14ac:dyDescent="0.35">
      <c r="A12" t="s">
        <v>396</v>
      </c>
      <c r="B12" s="16" t="s">
        <v>397</v>
      </c>
      <c r="C12" t="s">
        <v>398</v>
      </c>
      <c r="F12" s="7">
        <v>585</v>
      </c>
    </row>
    <row r="13" spans="1:8" hidden="1" x14ac:dyDescent="0.35">
      <c r="A13" t="s">
        <v>399</v>
      </c>
      <c r="B13" s="16">
        <v>2013</v>
      </c>
      <c r="C13" t="s">
        <v>400</v>
      </c>
      <c r="F13" s="7">
        <v>0</v>
      </c>
      <c r="G13" t="s">
        <v>382</v>
      </c>
    </row>
    <row r="14" spans="1:8" hidden="1" x14ac:dyDescent="0.35">
      <c r="A14" t="s">
        <v>401</v>
      </c>
      <c r="B14" s="16">
        <v>2013</v>
      </c>
      <c r="C14" t="s">
        <v>402</v>
      </c>
      <c r="D14" s="12"/>
      <c r="F14" s="7">
        <v>0</v>
      </c>
      <c r="G14" t="s">
        <v>382</v>
      </c>
    </row>
    <row r="15" spans="1:8" hidden="1" x14ac:dyDescent="0.35">
      <c r="A15" t="s">
        <v>403</v>
      </c>
      <c r="B15" s="18" t="s">
        <v>404</v>
      </c>
      <c r="C15" t="s">
        <v>405</v>
      </c>
      <c r="D15" s="12"/>
      <c r="F15" s="7">
        <v>600</v>
      </c>
    </row>
    <row r="16" spans="1:8" hidden="1" x14ac:dyDescent="0.35">
      <c r="A16" t="s">
        <v>406</v>
      </c>
      <c r="B16" s="20" t="s">
        <v>393</v>
      </c>
      <c r="C16" t="s">
        <v>407</v>
      </c>
      <c r="E16" s="21"/>
      <c r="F16" s="7">
        <v>650</v>
      </c>
      <c r="G16" s="19"/>
    </row>
    <row r="17" spans="1:8" hidden="1" x14ac:dyDescent="0.35">
      <c r="A17" t="s">
        <v>408</v>
      </c>
      <c r="B17" s="20"/>
      <c r="C17" t="s">
        <v>409</v>
      </c>
      <c r="E17" s="21"/>
      <c r="F17" s="7">
        <v>650</v>
      </c>
    </row>
    <row r="18" spans="1:8" hidden="1" x14ac:dyDescent="0.35">
      <c r="A18" t="s">
        <v>410</v>
      </c>
      <c r="B18" s="18">
        <v>44440</v>
      </c>
      <c r="C18" t="s">
        <v>411</v>
      </c>
      <c r="F18" s="7">
        <v>981.5</v>
      </c>
    </row>
    <row r="19" spans="1:8" hidden="1" x14ac:dyDescent="0.35">
      <c r="A19" t="s">
        <v>412</v>
      </c>
      <c r="B19" s="18">
        <v>44440</v>
      </c>
      <c r="C19" t="s">
        <v>413</v>
      </c>
      <c r="F19" s="7">
        <v>981.5</v>
      </c>
      <c r="G19" s="17"/>
    </row>
    <row r="20" spans="1:8" hidden="1" x14ac:dyDescent="0.35">
      <c r="A20" t="s">
        <v>414</v>
      </c>
      <c r="B20" s="20" t="s">
        <v>415</v>
      </c>
      <c r="C20" t="s">
        <v>416</v>
      </c>
      <c r="E20" s="21"/>
      <c r="F20" s="7">
        <v>560</v>
      </c>
      <c r="G20" s="17"/>
    </row>
    <row r="21" spans="1:8" hidden="1" x14ac:dyDescent="0.35">
      <c r="A21" t="s">
        <v>417</v>
      </c>
      <c r="B21" s="20"/>
      <c r="C21" t="s">
        <v>418</v>
      </c>
      <c r="E21" s="21"/>
      <c r="F21" s="7">
        <v>1000</v>
      </c>
    </row>
    <row r="22" spans="1:8" hidden="1" x14ac:dyDescent="0.35">
      <c r="A22" t="s">
        <v>419</v>
      </c>
      <c r="B22" s="20"/>
      <c r="C22" t="s">
        <v>420</v>
      </c>
      <c r="E22" s="21"/>
      <c r="F22" s="7">
        <v>120</v>
      </c>
    </row>
    <row r="23" spans="1:8" hidden="1" x14ac:dyDescent="0.35">
      <c r="A23" t="s">
        <v>421</v>
      </c>
      <c r="B23" s="22"/>
      <c r="E23" s="21"/>
      <c r="F23" s="7">
        <v>720</v>
      </c>
    </row>
    <row r="24" spans="1:8" hidden="1" x14ac:dyDescent="0.35">
      <c r="A24" t="s">
        <v>422</v>
      </c>
      <c r="B24" s="22"/>
      <c r="E24" s="21"/>
      <c r="F24" s="7">
        <v>360</v>
      </c>
      <c r="G24" s="17"/>
    </row>
    <row r="25" spans="1:8" hidden="1" x14ac:dyDescent="0.35">
      <c r="A25" t="s">
        <v>423</v>
      </c>
      <c r="B25" s="22" t="s">
        <v>424</v>
      </c>
      <c r="E25" s="21"/>
      <c r="F25" s="7">
        <v>110</v>
      </c>
      <c r="G25" s="17"/>
    </row>
    <row r="26" spans="1:8" hidden="1" x14ac:dyDescent="0.35">
      <c r="A26" t="s">
        <v>425</v>
      </c>
      <c r="B26" s="22" t="s">
        <v>426</v>
      </c>
      <c r="C26" t="s">
        <v>427</v>
      </c>
      <c r="E26" s="21"/>
      <c r="F26" s="7">
        <v>199.14</v>
      </c>
      <c r="G26" s="17"/>
    </row>
    <row r="27" spans="1:8" hidden="1" x14ac:dyDescent="0.35">
      <c r="A27" t="s">
        <v>428</v>
      </c>
      <c r="B27" s="22" t="s">
        <v>429</v>
      </c>
      <c r="C27" t="s">
        <v>430</v>
      </c>
      <c r="D27" s="7">
        <v>299.99</v>
      </c>
      <c r="E27" s="21"/>
      <c r="F27" s="7">
        <v>299.99</v>
      </c>
      <c r="G27" s="17"/>
      <c r="H27" s="7"/>
    </row>
    <row r="28" spans="1:8" hidden="1" x14ac:dyDescent="0.35">
      <c r="A28" t="s">
        <v>431</v>
      </c>
      <c r="B28" s="22" t="s">
        <v>432</v>
      </c>
      <c r="E28" s="21"/>
      <c r="F28" s="7">
        <v>150.91999999999999</v>
      </c>
      <c r="G28" s="17"/>
      <c r="H28" s="7"/>
    </row>
    <row r="29" spans="1:8" hidden="1" x14ac:dyDescent="0.35">
      <c r="A29" t="s">
        <v>433</v>
      </c>
      <c r="B29" s="22"/>
      <c r="E29" s="21"/>
      <c r="F29" s="7">
        <v>100</v>
      </c>
      <c r="G29" s="17"/>
    </row>
    <row r="30" spans="1:8" hidden="1" x14ac:dyDescent="0.35">
      <c r="A30" t="s">
        <v>434</v>
      </c>
      <c r="B30" s="22" t="s">
        <v>435</v>
      </c>
      <c r="C30" t="s">
        <v>436</v>
      </c>
      <c r="E30" s="21"/>
      <c r="F30" s="7">
        <v>213</v>
      </c>
      <c r="G30" s="17"/>
    </row>
    <row r="31" spans="1:8" hidden="1" x14ac:dyDescent="0.35">
      <c r="A31" t="s">
        <v>437</v>
      </c>
      <c r="B31" s="22"/>
      <c r="E31" s="21"/>
      <c r="F31" s="7">
        <v>180</v>
      </c>
      <c r="G31" s="17"/>
    </row>
    <row r="32" spans="1:8" hidden="1" x14ac:dyDescent="0.35">
      <c r="A32" t="s">
        <v>438</v>
      </c>
      <c r="B32" s="22"/>
      <c r="E32" s="21"/>
      <c r="F32" s="7">
        <v>320</v>
      </c>
      <c r="G32" s="17"/>
    </row>
    <row r="33" spans="1:14" hidden="1" x14ac:dyDescent="0.35">
      <c r="A33" t="s">
        <v>439</v>
      </c>
      <c r="B33" s="22"/>
      <c r="E33" s="21"/>
      <c r="F33" s="7">
        <v>500</v>
      </c>
      <c r="G33" s="17"/>
    </row>
    <row r="34" spans="1:14" hidden="1" x14ac:dyDescent="0.35">
      <c r="A34" t="s">
        <v>440</v>
      </c>
      <c r="B34" s="18">
        <v>44044</v>
      </c>
      <c r="F34" s="7">
        <v>400</v>
      </c>
      <c r="G34" s="17"/>
    </row>
    <row r="35" spans="1:14" hidden="1" x14ac:dyDescent="0.35">
      <c r="A35" t="s">
        <v>441</v>
      </c>
      <c r="B35" s="18" t="s">
        <v>442</v>
      </c>
      <c r="F35" s="7">
        <v>141.63999999999999</v>
      </c>
      <c r="G35" s="17"/>
    </row>
    <row r="36" spans="1:14" hidden="1" x14ac:dyDescent="0.35">
      <c r="A36" s="28" t="s">
        <v>443</v>
      </c>
      <c r="B36" s="18"/>
      <c r="G36" s="17"/>
    </row>
    <row r="37" spans="1:14" hidden="1" x14ac:dyDescent="0.35">
      <c r="A37" t="s">
        <v>444</v>
      </c>
      <c r="B37" s="5">
        <v>44378</v>
      </c>
      <c r="F37" s="7">
        <v>688</v>
      </c>
      <c r="G37" s="17"/>
    </row>
    <row r="38" spans="1:14" x14ac:dyDescent="0.35">
      <c r="A38" t="s">
        <v>445</v>
      </c>
      <c r="E38" s="7">
        <v>1400</v>
      </c>
      <c r="F38" s="7">
        <v>0</v>
      </c>
      <c r="G38" t="s">
        <v>446</v>
      </c>
    </row>
    <row r="39" spans="1:14" x14ac:dyDescent="0.35">
      <c r="A39" s="15" t="s">
        <v>447</v>
      </c>
      <c r="E39" s="7">
        <v>150</v>
      </c>
      <c r="F39" s="7">
        <v>0</v>
      </c>
      <c r="G39" t="s">
        <v>446</v>
      </c>
    </row>
    <row r="40" spans="1:14" hidden="1" x14ac:dyDescent="0.35">
      <c r="A40" t="s">
        <v>448</v>
      </c>
      <c r="F40" s="7">
        <v>200</v>
      </c>
    </row>
    <row r="41" spans="1:14" hidden="1" x14ac:dyDescent="0.35">
      <c r="A41" t="s">
        <v>449</v>
      </c>
      <c r="F41" s="7">
        <v>25</v>
      </c>
    </row>
    <row r="42" spans="1:14" hidden="1" x14ac:dyDescent="0.35">
      <c r="A42" t="s">
        <v>450</v>
      </c>
      <c r="B42" s="5">
        <v>43891</v>
      </c>
      <c r="F42" s="7">
        <v>7279</v>
      </c>
    </row>
    <row r="43" spans="1:14" hidden="1" x14ac:dyDescent="0.35">
      <c r="A43" t="s">
        <v>451</v>
      </c>
      <c r="F43" s="7">
        <v>150</v>
      </c>
    </row>
    <row r="44" spans="1:14" hidden="1" x14ac:dyDescent="0.35">
      <c r="A44" t="s">
        <v>452</v>
      </c>
      <c r="B44" t="s">
        <v>453</v>
      </c>
      <c r="C44" t="s">
        <v>454</v>
      </c>
      <c r="D44" s="7">
        <v>122.5</v>
      </c>
      <c r="F44" s="7">
        <v>122.5</v>
      </c>
      <c r="H44" s="7"/>
    </row>
    <row r="45" spans="1:14" hidden="1" x14ac:dyDescent="0.35">
      <c r="A45" t="s">
        <v>455</v>
      </c>
      <c r="F45" s="7">
        <v>6400</v>
      </c>
    </row>
    <row r="46" spans="1:14" hidden="1" x14ac:dyDescent="0.35">
      <c r="A46" s="28" t="s">
        <v>456</v>
      </c>
    </row>
    <row r="47" spans="1:14" hidden="1" x14ac:dyDescent="0.35">
      <c r="A47" t="s">
        <v>457</v>
      </c>
      <c r="C47" t="s">
        <v>458</v>
      </c>
      <c r="E47" s="12"/>
      <c r="F47" s="7">
        <v>1000</v>
      </c>
      <c r="J47" s="2"/>
      <c r="K47" s="2"/>
      <c r="L47" s="2"/>
      <c r="M47" s="2"/>
      <c r="N47" s="2"/>
    </row>
    <row r="48" spans="1:14" hidden="1" x14ac:dyDescent="0.35">
      <c r="A48" t="s">
        <v>459</v>
      </c>
      <c r="F48" s="7">
        <v>200</v>
      </c>
      <c r="G48" s="16"/>
    </row>
    <row r="49" spans="1:14" hidden="1" x14ac:dyDescent="0.35">
      <c r="A49" t="s">
        <v>460</v>
      </c>
      <c r="F49" s="7">
        <v>650</v>
      </c>
    </row>
    <row r="50" spans="1:14" hidden="1" x14ac:dyDescent="0.35">
      <c r="A50" t="s">
        <v>461</v>
      </c>
      <c r="F50" s="7">
        <v>450</v>
      </c>
    </row>
    <row r="51" spans="1:14" hidden="1" x14ac:dyDescent="0.35">
      <c r="A51" t="s">
        <v>462</v>
      </c>
      <c r="F51" s="7">
        <v>50</v>
      </c>
    </row>
    <row r="52" spans="1:14" hidden="1" x14ac:dyDescent="0.35">
      <c r="A52" t="s">
        <v>463</v>
      </c>
      <c r="B52" t="s">
        <v>464</v>
      </c>
      <c r="C52" t="s">
        <v>465</v>
      </c>
      <c r="D52" s="7">
        <v>309.52</v>
      </c>
      <c r="F52" s="7">
        <v>309.52</v>
      </c>
    </row>
    <row r="53" spans="1:14" hidden="1" x14ac:dyDescent="0.35">
      <c r="A53" t="s">
        <v>466</v>
      </c>
      <c r="F53" s="7">
        <v>200</v>
      </c>
    </row>
    <row r="54" spans="1:14" hidden="1" x14ac:dyDescent="0.35">
      <c r="A54" t="s">
        <v>467</v>
      </c>
      <c r="C54" t="s">
        <v>468</v>
      </c>
    </row>
    <row r="55" spans="1:14" hidden="1" x14ac:dyDescent="0.35">
      <c r="A55" s="28" t="s">
        <v>436</v>
      </c>
    </row>
    <row r="56" spans="1:14" hidden="1" x14ac:dyDescent="0.35">
      <c r="A56" t="s">
        <v>469</v>
      </c>
      <c r="B56" t="s">
        <v>470</v>
      </c>
      <c r="F56" s="7">
        <v>687</v>
      </c>
    </row>
    <row r="57" spans="1:14" hidden="1" x14ac:dyDescent="0.35">
      <c r="A57" t="s">
        <v>471</v>
      </c>
      <c r="B57" s="15"/>
      <c r="F57" s="7">
        <v>1500</v>
      </c>
    </row>
    <row r="58" spans="1:14" hidden="1" x14ac:dyDescent="0.35">
      <c r="A58" t="s">
        <v>472</v>
      </c>
      <c r="F58" s="7">
        <v>3000</v>
      </c>
    </row>
    <row r="59" spans="1:14" x14ac:dyDescent="0.35">
      <c r="A59" t="s">
        <v>473</v>
      </c>
      <c r="E59" s="7">
        <v>1000</v>
      </c>
      <c r="G59">
        <v>2025</v>
      </c>
    </row>
    <row r="60" spans="1:14" hidden="1" x14ac:dyDescent="0.35">
      <c r="A60" t="s">
        <v>474</v>
      </c>
      <c r="F60" s="7">
        <v>600</v>
      </c>
    </row>
    <row r="61" spans="1:14" hidden="1" x14ac:dyDescent="0.35">
      <c r="A61" t="s">
        <v>475</v>
      </c>
      <c r="B61" t="s">
        <v>476</v>
      </c>
      <c r="F61" s="7">
        <v>30</v>
      </c>
    </row>
    <row r="62" spans="1:14" hidden="1" x14ac:dyDescent="0.35">
      <c r="A62" t="s">
        <v>477</v>
      </c>
      <c r="F62" s="7">
        <v>60</v>
      </c>
    </row>
    <row r="63" spans="1:14" hidden="1" x14ac:dyDescent="0.35">
      <c r="A63" s="28" t="s">
        <v>478</v>
      </c>
    </row>
    <row r="64" spans="1:14" x14ac:dyDescent="0.35">
      <c r="A64" t="s">
        <v>479</v>
      </c>
      <c r="B64" t="s">
        <v>480</v>
      </c>
      <c r="C64" t="s">
        <v>481</v>
      </c>
      <c r="E64" s="7">
        <v>490</v>
      </c>
      <c r="F64" s="7">
        <v>0</v>
      </c>
      <c r="G64" t="s">
        <v>446</v>
      </c>
      <c r="J64" s="2"/>
      <c r="K64" s="2"/>
      <c r="L64" s="2"/>
      <c r="M64" s="2"/>
      <c r="N64" s="2"/>
    </row>
    <row r="65" spans="1:14" hidden="1" x14ac:dyDescent="0.35">
      <c r="A65" t="s">
        <v>482</v>
      </c>
      <c r="C65" t="s">
        <v>483</v>
      </c>
      <c r="F65" s="7">
        <v>0</v>
      </c>
      <c r="G65" t="s">
        <v>484</v>
      </c>
      <c r="H65" s="2"/>
      <c r="I65" s="2"/>
      <c r="J65" s="2"/>
      <c r="K65" s="2"/>
      <c r="L65" s="2"/>
      <c r="M65" s="2"/>
      <c r="N65" s="2"/>
    </row>
    <row r="66" spans="1:14" hidden="1" x14ac:dyDescent="0.35">
      <c r="A66" t="s">
        <v>482</v>
      </c>
      <c r="B66" t="s">
        <v>484</v>
      </c>
      <c r="F66" s="7">
        <v>50.99</v>
      </c>
      <c r="H66" s="2"/>
      <c r="I66" s="2"/>
      <c r="J66" s="2"/>
      <c r="K66" s="2"/>
      <c r="L66" s="2"/>
      <c r="M66" s="2"/>
      <c r="N66" s="2"/>
    </row>
    <row r="67" spans="1:14" hidden="1" x14ac:dyDescent="0.35">
      <c r="A67" t="s">
        <v>485</v>
      </c>
      <c r="F67" s="7">
        <v>1000</v>
      </c>
      <c r="H67" s="2"/>
      <c r="I67" s="2"/>
      <c r="J67" s="2"/>
      <c r="K67" s="2"/>
      <c r="L67" s="2"/>
      <c r="M67" s="2"/>
      <c r="N67" s="2"/>
    </row>
    <row r="68" spans="1:14" hidden="1" x14ac:dyDescent="0.35">
      <c r="A68" t="s">
        <v>486</v>
      </c>
      <c r="C68" t="s">
        <v>487</v>
      </c>
      <c r="F68" s="7">
        <v>30</v>
      </c>
      <c r="H68" s="2"/>
      <c r="I68" s="2"/>
      <c r="J68" s="2"/>
      <c r="K68" s="2"/>
      <c r="L68" s="2"/>
      <c r="M68" s="2"/>
      <c r="N68" s="2"/>
    </row>
    <row r="69" spans="1:14" hidden="1" x14ac:dyDescent="0.35">
      <c r="A69" t="s">
        <v>488</v>
      </c>
      <c r="C69" t="s">
        <v>489</v>
      </c>
      <c r="F69" s="7">
        <v>30</v>
      </c>
      <c r="H69" s="2"/>
      <c r="I69" s="2"/>
      <c r="J69" s="2"/>
      <c r="K69" s="2"/>
      <c r="L69" s="2"/>
      <c r="M69" s="2"/>
      <c r="N69" s="2"/>
    </row>
    <row r="70" spans="1:14" hidden="1" x14ac:dyDescent="0.35">
      <c r="A70" t="s">
        <v>479</v>
      </c>
      <c r="B70" t="s">
        <v>490</v>
      </c>
      <c r="C70" t="s">
        <v>491</v>
      </c>
      <c r="D70" s="7">
        <v>251.28</v>
      </c>
      <c r="F70" s="7">
        <v>251.28</v>
      </c>
      <c r="H70" s="7"/>
      <c r="I70" s="2"/>
      <c r="J70" s="2"/>
      <c r="K70" s="2"/>
      <c r="L70" s="2"/>
      <c r="M70" s="2"/>
      <c r="N70" s="2"/>
    </row>
    <row r="71" spans="1:14" hidden="1" x14ac:dyDescent="0.35">
      <c r="A71" t="s">
        <v>492</v>
      </c>
      <c r="B71" t="s">
        <v>490</v>
      </c>
      <c r="C71" s="87" t="s">
        <v>493</v>
      </c>
      <c r="D71" s="7">
        <v>274.17</v>
      </c>
      <c r="F71" s="7">
        <v>274.17</v>
      </c>
      <c r="H71" s="7"/>
      <c r="I71" s="2"/>
      <c r="J71" s="2"/>
      <c r="K71" s="2"/>
      <c r="L71" s="2"/>
      <c r="M71" s="2"/>
      <c r="N71" s="2"/>
    </row>
    <row r="72" spans="1:14" x14ac:dyDescent="0.35">
      <c r="A72" t="s">
        <v>494</v>
      </c>
      <c r="C72" t="s">
        <v>495</v>
      </c>
      <c r="E72" s="7">
        <v>250</v>
      </c>
      <c r="G72" t="s">
        <v>446</v>
      </c>
      <c r="H72" s="2"/>
      <c r="I72" s="2"/>
    </row>
    <row r="73" spans="1:14" hidden="1" x14ac:dyDescent="0.35">
      <c r="A73" t="s">
        <v>496</v>
      </c>
      <c r="F73" s="7">
        <v>60</v>
      </c>
    </row>
    <row r="74" spans="1:14" hidden="1" x14ac:dyDescent="0.35">
      <c r="A74" t="s">
        <v>472</v>
      </c>
      <c r="B74" t="s">
        <v>497</v>
      </c>
      <c r="F74" s="7">
        <v>2417</v>
      </c>
    </row>
    <row r="75" spans="1:14" hidden="1" x14ac:dyDescent="0.35">
      <c r="A75" s="28" t="s">
        <v>498</v>
      </c>
    </row>
    <row r="76" spans="1:14" hidden="1" x14ac:dyDescent="0.35">
      <c r="A76" t="s">
        <v>499</v>
      </c>
      <c r="B76" t="s">
        <v>500</v>
      </c>
      <c r="F76" s="7">
        <v>13662.21</v>
      </c>
    </row>
    <row r="77" spans="1:14" hidden="1" x14ac:dyDescent="0.35">
      <c r="A77" t="s">
        <v>444</v>
      </c>
      <c r="B77" s="5">
        <v>42675</v>
      </c>
      <c r="C77" t="s">
        <v>501</v>
      </c>
      <c r="F77" s="7">
        <v>688</v>
      </c>
    </row>
    <row r="78" spans="1:14" hidden="1" x14ac:dyDescent="0.35">
      <c r="A78" t="s">
        <v>502</v>
      </c>
      <c r="B78" t="s">
        <v>503</v>
      </c>
      <c r="C78" t="s">
        <v>504</v>
      </c>
      <c r="F78" s="7">
        <v>727</v>
      </c>
    </row>
    <row r="79" spans="1:14" hidden="1" x14ac:dyDescent="0.35">
      <c r="A79" t="s">
        <v>505</v>
      </c>
      <c r="F79" s="7">
        <v>500</v>
      </c>
    </row>
    <row r="80" spans="1:14" hidden="1" x14ac:dyDescent="0.35">
      <c r="A80" t="s">
        <v>506</v>
      </c>
      <c r="F80" s="7">
        <v>5000</v>
      </c>
    </row>
    <row r="81" spans="1:8" hidden="1" x14ac:dyDescent="0.35">
      <c r="A81" t="s">
        <v>507</v>
      </c>
      <c r="F81" s="7">
        <v>1000</v>
      </c>
    </row>
    <row r="82" spans="1:8" x14ac:dyDescent="0.35">
      <c r="A82" t="s">
        <v>508</v>
      </c>
      <c r="E82" s="21">
        <v>100</v>
      </c>
      <c r="G82" t="s">
        <v>446</v>
      </c>
    </row>
    <row r="83" spans="1:8" hidden="1" x14ac:dyDescent="0.35">
      <c r="A83" t="s">
        <v>447</v>
      </c>
      <c r="E83" s="21"/>
      <c r="F83" s="7">
        <v>150</v>
      </c>
    </row>
    <row r="84" spans="1:8" x14ac:dyDescent="0.35">
      <c r="A84" t="s">
        <v>509</v>
      </c>
      <c r="E84" s="21">
        <v>30</v>
      </c>
      <c r="F84" s="7">
        <v>0</v>
      </c>
      <c r="G84" t="s">
        <v>510</v>
      </c>
    </row>
    <row r="85" spans="1:8" hidden="1" x14ac:dyDescent="0.35">
      <c r="A85" t="s">
        <v>511</v>
      </c>
      <c r="E85" s="21"/>
      <c r="F85" s="7">
        <v>200</v>
      </c>
    </row>
    <row r="86" spans="1:8" x14ac:dyDescent="0.35">
      <c r="A86" t="s">
        <v>512</v>
      </c>
      <c r="B86" t="s">
        <v>513</v>
      </c>
      <c r="E86" s="21">
        <v>120</v>
      </c>
      <c r="F86" s="7">
        <v>0</v>
      </c>
      <c r="G86" t="s">
        <v>514</v>
      </c>
    </row>
    <row r="87" spans="1:8" hidden="1" x14ac:dyDescent="0.35">
      <c r="A87" t="s">
        <v>515</v>
      </c>
      <c r="B87" t="s">
        <v>516</v>
      </c>
      <c r="C87">
        <v>254924406</v>
      </c>
      <c r="D87" s="7">
        <v>208.32</v>
      </c>
      <c r="E87" s="21"/>
      <c r="F87" s="7">
        <v>208.32</v>
      </c>
      <c r="H87" s="7"/>
    </row>
    <row r="88" spans="1:8" hidden="1" x14ac:dyDescent="0.35">
      <c r="A88" t="s">
        <v>517</v>
      </c>
      <c r="B88" t="s">
        <v>518</v>
      </c>
      <c r="C88" t="s">
        <v>519</v>
      </c>
      <c r="D88" s="7">
        <v>55.82</v>
      </c>
      <c r="E88" s="21"/>
      <c r="F88" s="7">
        <v>55.82</v>
      </c>
    </row>
    <row r="89" spans="1:8" hidden="1" x14ac:dyDescent="0.35">
      <c r="A89" t="s">
        <v>512</v>
      </c>
      <c r="B89" t="s">
        <v>520</v>
      </c>
      <c r="D89" s="7">
        <v>108.32</v>
      </c>
      <c r="E89" s="21"/>
      <c r="F89" s="7">
        <v>108.32</v>
      </c>
      <c r="H89" s="7"/>
    </row>
    <row r="90" spans="1:8" hidden="1" x14ac:dyDescent="0.35">
      <c r="A90" t="s">
        <v>521</v>
      </c>
      <c r="B90" t="s">
        <v>429</v>
      </c>
      <c r="D90" s="7">
        <v>99.98</v>
      </c>
      <c r="E90" s="21"/>
      <c r="F90" s="7">
        <v>99.98</v>
      </c>
      <c r="H90" s="7"/>
    </row>
    <row r="91" spans="1:8" hidden="1" x14ac:dyDescent="0.35">
      <c r="A91" t="s">
        <v>522</v>
      </c>
      <c r="B91" t="s">
        <v>523</v>
      </c>
      <c r="D91">
        <v>239.88</v>
      </c>
      <c r="F91" s="21">
        <v>239.88</v>
      </c>
    </row>
    <row r="92" spans="1:8" hidden="1" x14ac:dyDescent="0.35">
      <c r="A92" t="s">
        <v>524</v>
      </c>
      <c r="B92" t="s">
        <v>525</v>
      </c>
      <c r="D92" s="7">
        <v>119.09</v>
      </c>
      <c r="E92" s="21"/>
      <c r="F92" s="7">
        <v>119.09</v>
      </c>
      <c r="H92" s="7"/>
    </row>
    <row r="93" spans="1:8" hidden="1" x14ac:dyDescent="0.35">
      <c r="A93" t="s">
        <v>526</v>
      </c>
      <c r="B93" t="s">
        <v>527</v>
      </c>
      <c r="D93" s="7">
        <v>314.10000000000002</v>
      </c>
      <c r="E93" s="21"/>
      <c r="F93" s="7">
        <v>314.10000000000002</v>
      </c>
      <c r="H93" s="7"/>
    </row>
    <row r="94" spans="1:8" hidden="1" x14ac:dyDescent="0.35">
      <c r="A94" t="s">
        <v>433</v>
      </c>
      <c r="E94" s="21"/>
      <c r="F94" s="7">
        <v>100</v>
      </c>
    </row>
    <row r="95" spans="1:8" hidden="1" x14ac:dyDescent="0.35">
      <c r="A95" t="s">
        <v>528</v>
      </c>
      <c r="E95" s="21"/>
      <c r="F95" s="7">
        <v>100</v>
      </c>
    </row>
    <row r="96" spans="1:8" x14ac:dyDescent="0.35">
      <c r="A96" t="s">
        <v>529</v>
      </c>
      <c r="E96" s="21">
        <v>300</v>
      </c>
      <c r="G96" t="s">
        <v>446</v>
      </c>
    </row>
    <row r="97" spans="1:7" hidden="1" x14ac:dyDescent="0.35">
      <c r="A97" t="s">
        <v>530</v>
      </c>
      <c r="B97" t="s">
        <v>531</v>
      </c>
      <c r="E97" s="21"/>
      <c r="F97" s="7">
        <v>217.9</v>
      </c>
    </row>
    <row r="98" spans="1:7" hidden="1" x14ac:dyDescent="0.35">
      <c r="A98" t="s">
        <v>532</v>
      </c>
      <c r="B98" t="s">
        <v>533</v>
      </c>
      <c r="E98" s="21"/>
      <c r="F98" s="7">
        <v>99.29</v>
      </c>
    </row>
    <row r="99" spans="1:7" hidden="1" x14ac:dyDescent="0.35">
      <c r="A99" t="s">
        <v>534</v>
      </c>
      <c r="B99" t="s">
        <v>535</v>
      </c>
      <c r="E99" s="21"/>
      <c r="F99" s="7">
        <v>75</v>
      </c>
    </row>
    <row r="100" spans="1:7" hidden="1" x14ac:dyDescent="0.35">
      <c r="A100" t="s">
        <v>536</v>
      </c>
      <c r="B100" t="s">
        <v>537</v>
      </c>
      <c r="C100" t="s">
        <v>538</v>
      </c>
      <c r="E100" s="21"/>
      <c r="F100" s="7">
        <v>91.65</v>
      </c>
    </row>
    <row r="101" spans="1:7" x14ac:dyDescent="0.35">
      <c r="A101" t="s">
        <v>509</v>
      </c>
      <c r="B101" t="s">
        <v>539</v>
      </c>
      <c r="C101" t="s">
        <v>540</v>
      </c>
      <c r="E101" s="21">
        <v>46.86</v>
      </c>
      <c r="F101" s="7">
        <v>0</v>
      </c>
      <c r="G101" t="s">
        <v>446</v>
      </c>
    </row>
    <row r="102" spans="1:7" hidden="1" x14ac:dyDescent="0.35">
      <c r="A102" t="s">
        <v>536</v>
      </c>
      <c r="B102" t="s">
        <v>541</v>
      </c>
      <c r="C102" t="s">
        <v>542</v>
      </c>
      <c r="E102" s="21"/>
      <c r="F102" s="7">
        <v>66.650000000000006</v>
      </c>
    </row>
    <row r="103" spans="1:7" ht="15.5" hidden="1" x14ac:dyDescent="0.35">
      <c r="A103" s="1" t="s">
        <v>543</v>
      </c>
      <c r="B103" t="s">
        <v>544</v>
      </c>
      <c r="C103" t="s">
        <v>545</v>
      </c>
      <c r="E103" s="21"/>
      <c r="F103" s="7">
        <v>336</v>
      </c>
    </row>
    <row r="104" spans="1:7" hidden="1" x14ac:dyDescent="0.35">
      <c r="A104" t="s">
        <v>546</v>
      </c>
      <c r="B104" t="s">
        <v>544</v>
      </c>
      <c r="E104" s="21"/>
      <c r="F104" s="7">
        <v>266.39999999999998</v>
      </c>
    </row>
    <row r="105" spans="1:7" hidden="1" x14ac:dyDescent="0.35">
      <c r="A105" t="s">
        <v>547</v>
      </c>
      <c r="B105" t="s">
        <v>548</v>
      </c>
      <c r="C105" t="s">
        <v>549</v>
      </c>
      <c r="E105" s="21"/>
      <c r="F105" s="7">
        <v>168.48</v>
      </c>
    </row>
    <row r="106" spans="1:7" ht="15" thickBot="1" x14ac:dyDescent="0.4">
      <c r="C106" s="2" t="s">
        <v>15</v>
      </c>
      <c r="D106" s="26">
        <f>SUM(D3:D105)</f>
        <v>3297.2900000000004</v>
      </c>
      <c r="E106" s="26">
        <f>SUM(E3:E105)</f>
        <v>3886.86</v>
      </c>
      <c r="F106" s="26">
        <f>SUM(F3:F105)</f>
        <v>65445.56</v>
      </c>
    </row>
    <row r="107" spans="1:7" ht="15" hidden="1" thickTop="1" x14ac:dyDescent="0.35"/>
    <row r="108" spans="1:7" hidden="1" x14ac:dyDescent="0.35"/>
    <row r="109" spans="1:7" ht="15" thickTop="1" x14ac:dyDescent="0.35"/>
    <row r="110" spans="1:7" ht="15.5" x14ac:dyDescent="0.35">
      <c r="A110" s="1"/>
    </row>
  </sheetData>
  <autoFilter ref="A2:G108" xr:uid="{26EE97FB-7EEC-4E77-9272-472BC3E97A78}">
    <filterColumn colId="4">
      <customFilters>
        <customFilter operator="notEqual" val=" "/>
      </customFilters>
    </filterColumn>
  </autoFilter>
  <mergeCells count="1">
    <mergeCell ref="D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3287-3E44-4807-A2B3-A72C02C433D5}">
  <dimension ref="A1:I73"/>
  <sheetViews>
    <sheetView workbookViewId="0">
      <selection activeCell="F43" sqref="F43"/>
    </sheetView>
  </sheetViews>
  <sheetFormatPr defaultRowHeight="14.5" x14ac:dyDescent="0.35"/>
  <cols>
    <col min="1" max="1" width="44.81640625" bestFit="1" customWidth="1"/>
    <col min="2" max="2" width="13.81640625" bestFit="1" customWidth="1"/>
    <col min="3" max="3" width="43.81640625" bestFit="1" customWidth="1"/>
    <col min="4" max="4" width="40.81640625" customWidth="1"/>
    <col min="5" max="5" width="44.81640625" customWidth="1"/>
    <col min="6" max="6" width="11.81640625" style="7" bestFit="1" customWidth="1"/>
    <col min="7" max="7" width="12" style="7" bestFit="1" customWidth="1"/>
    <col min="8" max="8" width="15.81640625" style="7" customWidth="1"/>
    <col min="9" max="9" width="26.81640625" style="7" bestFit="1" customWidth="1"/>
  </cols>
  <sheetData>
    <row r="1" spans="1:9" s="2" customFormat="1" x14ac:dyDescent="0.35">
      <c r="A1" s="36"/>
      <c r="B1" s="36"/>
      <c r="C1" s="36"/>
      <c r="D1" s="36"/>
      <c r="E1" s="37"/>
      <c r="F1" s="104" t="s">
        <v>43</v>
      </c>
      <c r="G1" s="104"/>
      <c r="H1" s="38"/>
      <c r="I1" s="38"/>
    </row>
    <row r="2" spans="1:9" s="2" customFormat="1" x14ac:dyDescent="0.35">
      <c r="A2" s="37" t="s">
        <v>19</v>
      </c>
      <c r="B2" s="37" t="s">
        <v>20</v>
      </c>
      <c r="C2" s="37" t="s">
        <v>550</v>
      </c>
      <c r="D2" s="37" t="s">
        <v>551</v>
      </c>
      <c r="E2" s="99" t="s">
        <v>21</v>
      </c>
      <c r="F2" s="99" t="s">
        <v>22</v>
      </c>
      <c r="G2" s="99" t="s">
        <v>23</v>
      </c>
      <c r="H2" s="99" t="s">
        <v>24</v>
      </c>
      <c r="I2" s="39" t="s">
        <v>58</v>
      </c>
    </row>
    <row r="3" spans="1:9" x14ac:dyDescent="0.35">
      <c r="A3" s="36"/>
      <c r="B3" s="54"/>
      <c r="C3" s="36"/>
      <c r="D3" s="36"/>
      <c r="E3" s="36"/>
      <c r="F3" s="38"/>
      <c r="G3" s="38"/>
      <c r="H3" s="38"/>
      <c r="I3" s="55"/>
    </row>
    <row r="4" spans="1:9" x14ac:dyDescent="0.35">
      <c r="A4" s="56" t="s">
        <v>552</v>
      </c>
      <c r="B4" s="41"/>
      <c r="C4" s="40"/>
      <c r="D4" s="40"/>
      <c r="E4" s="40"/>
      <c r="F4" s="44"/>
      <c r="G4" s="44"/>
      <c r="H4" s="44"/>
      <c r="I4" s="44"/>
    </row>
    <row r="5" spans="1:9" x14ac:dyDescent="0.35">
      <c r="A5" s="49" t="s">
        <v>553</v>
      </c>
      <c r="B5" s="57" t="s">
        <v>514</v>
      </c>
      <c r="C5" s="49"/>
      <c r="D5" s="49"/>
      <c r="E5" s="58"/>
      <c r="F5" s="50">
        <v>56</v>
      </c>
      <c r="G5" s="50"/>
      <c r="H5" s="50">
        <v>56</v>
      </c>
      <c r="I5" s="50">
        <v>56</v>
      </c>
    </row>
    <row r="6" spans="1:9" ht="14.25" customHeight="1" x14ac:dyDescent="0.35">
      <c r="A6" s="40" t="s">
        <v>494</v>
      </c>
      <c r="B6" s="41"/>
      <c r="C6" s="59" t="s">
        <v>554</v>
      </c>
      <c r="D6" s="40" t="s">
        <v>555</v>
      </c>
      <c r="E6" s="40" t="s">
        <v>556</v>
      </c>
      <c r="F6" s="50">
        <v>936</v>
      </c>
      <c r="G6" s="44"/>
      <c r="H6" s="50">
        <v>936</v>
      </c>
      <c r="I6" s="50">
        <v>936</v>
      </c>
    </row>
    <row r="7" spans="1:9" x14ac:dyDescent="0.35">
      <c r="A7" s="40" t="s">
        <v>557</v>
      </c>
      <c r="B7" s="41" t="s">
        <v>514</v>
      </c>
      <c r="C7" s="40"/>
      <c r="D7" s="40"/>
      <c r="E7" s="40"/>
      <c r="F7" s="44">
        <v>210</v>
      </c>
      <c r="G7" s="44"/>
      <c r="H7" s="44">
        <v>210</v>
      </c>
      <c r="I7" s="44">
        <v>210</v>
      </c>
    </row>
    <row r="8" spans="1:9" x14ac:dyDescent="0.35">
      <c r="A8" s="40"/>
      <c r="B8" s="41"/>
      <c r="C8" s="40"/>
      <c r="D8" s="42"/>
      <c r="E8" s="43"/>
      <c r="F8" s="44"/>
      <c r="G8" s="44"/>
      <c r="H8" s="44"/>
      <c r="I8" s="44"/>
    </row>
    <row r="9" spans="1:9" x14ac:dyDescent="0.35">
      <c r="A9" s="56" t="s">
        <v>558</v>
      </c>
      <c r="B9" s="41"/>
      <c r="C9" s="40"/>
      <c r="D9" s="42"/>
      <c r="E9" s="43"/>
      <c r="F9" s="44"/>
      <c r="G9" s="44"/>
      <c r="H9" s="44"/>
      <c r="I9" s="44"/>
    </row>
    <row r="10" spans="1:9" x14ac:dyDescent="0.35">
      <c r="A10" s="40" t="s">
        <v>559</v>
      </c>
      <c r="B10" s="41" t="s">
        <v>514</v>
      </c>
      <c r="C10" s="40"/>
      <c r="D10" s="42"/>
      <c r="E10" s="43" t="s">
        <v>560</v>
      </c>
      <c r="F10" s="44">
        <v>300</v>
      </c>
      <c r="G10" s="44"/>
      <c r="H10" s="44">
        <v>300</v>
      </c>
      <c r="I10" s="44">
        <v>300</v>
      </c>
    </row>
    <row r="11" spans="1:9" x14ac:dyDescent="0.35">
      <c r="A11" s="40" t="s">
        <v>561</v>
      </c>
      <c r="B11" s="41" t="s">
        <v>514</v>
      </c>
      <c r="C11" s="40"/>
      <c r="D11" s="42"/>
      <c r="E11" s="43"/>
      <c r="F11" s="44">
        <v>60</v>
      </c>
      <c r="G11" s="44"/>
      <c r="H11" s="44">
        <v>60</v>
      </c>
      <c r="I11" s="44">
        <v>60</v>
      </c>
    </row>
    <row r="12" spans="1:9" x14ac:dyDescent="0.35">
      <c r="A12" s="40"/>
      <c r="B12" s="41"/>
      <c r="C12" s="40"/>
      <c r="D12" s="42"/>
      <c r="E12" s="43"/>
      <c r="F12" s="44"/>
      <c r="G12" s="44"/>
      <c r="H12" s="44"/>
      <c r="I12" s="44"/>
    </row>
    <row r="13" spans="1:9" x14ac:dyDescent="0.35">
      <c r="A13" s="56" t="s">
        <v>562</v>
      </c>
      <c r="B13" s="41"/>
      <c r="C13" s="40"/>
      <c r="D13" s="42"/>
      <c r="E13" s="43"/>
      <c r="F13" s="44"/>
      <c r="G13" s="44"/>
      <c r="H13" s="44"/>
      <c r="I13" s="44"/>
    </row>
    <row r="14" spans="1:9" x14ac:dyDescent="0.35">
      <c r="A14" s="40" t="s">
        <v>563</v>
      </c>
      <c r="B14" s="41" t="s">
        <v>514</v>
      </c>
      <c r="C14" s="40"/>
      <c r="D14" s="42"/>
      <c r="E14" s="43"/>
      <c r="F14" s="44">
        <v>110</v>
      </c>
      <c r="G14" s="44"/>
      <c r="H14" s="44">
        <v>110</v>
      </c>
      <c r="I14" s="44">
        <v>110</v>
      </c>
    </row>
    <row r="15" spans="1:9" x14ac:dyDescent="0.35">
      <c r="A15" s="40" t="s">
        <v>564</v>
      </c>
      <c r="B15" s="41" t="s">
        <v>514</v>
      </c>
      <c r="C15" s="40"/>
      <c r="D15" s="42"/>
      <c r="E15" s="43"/>
      <c r="F15" s="44">
        <v>520</v>
      </c>
      <c r="G15" s="44"/>
      <c r="H15" s="44">
        <v>520</v>
      </c>
      <c r="I15" s="44">
        <v>520</v>
      </c>
    </row>
    <row r="16" spans="1:9" x14ac:dyDescent="0.35">
      <c r="A16" s="40" t="s">
        <v>565</v>
      </c>
      <c r="B16" s="41" t="s">
        <v>514</v>
      </c>
      <c r="C16" s="40"/>
      <c r="D16" s="42" t="s">
        <v>566</v>
      </c>
      <c r="E16" s="43"/>
      <c r="F16" s="44">
        <v>195</v>
      </c>
      <c r="G16" s="44"/>
      <c r="H16" s="44">
        <v>195</v>
      </c>
      <c r="I16" s="44">
        <v>195</v>
      </c>
    </row>
    <row r="17" spans="1:9" x14ac:dyDescent="0.35">
      <c r="A17" s="40" t="s">
        <v>567</v>
      </c>
      <c r="B17" s="41" t="s">
        <v>68</v>
      </c>
      <c r="C17" s="40"/>
      <c r="D17" s="42"/>
      <c r="E17" s="43"/>
      <c r="F17" s="44"/>
      <c r="G17" s="44"/>
      <c r="H17" s="44">
        <v>1972.8</v>
      </c>
      <c r="I17" s="44">
        <v>1972.8</v>
      </c>
    </row>
    <row r="18" spans="1:9" x14ac:dyDescent="0.35">
      <c r="A18" s="40"/>
      <c r="B18" s="41"/>
      <c r="C18" s="40"/>
      <c r="D18" s="42"/>
      <c r="E18" s="43"/>
      <c r="F18" s="44"/>
      <c r="G18" s="44"/>
      <c r="H18" s="44"/>
      <c r="I18" s="44"/>
    </row>
    <row r="19" spans="1:9" x14ac:dyDescent="0.35">
      <c r="A19" s="56" t="s">
        <v>568</v>
      </c>
      <c r="B19" s="41"/>
      <c r="C19" s="40"/>
      <c r="D19" s="42"/>
      <c r="E19" s="43"/>
      <c r="F19" s="44"/>
      <c r="G19" s="44"/>
      <c r="H19" s="44"/>
      <c r="I19" s="44"/>
    </row>
    <row r="20" spans="1:9" x14ac:dyDescent="0.35">
      <c r="A20" s="40" t="s">
        <v>569</v>
      </c>
      <c r="B20" s="41" t="s">
        <v>514</v>
      </c>
      <c r="C20" s="40"/>
      <c r="D20" s="42"/>
      <c r="E20" s="43"/>
      <c r="F20" s="44">
        <v>580</v>
      </c>
      <c r="G20" s="44"/>
      <c r="H20" s="44">
        <v>580</v>
      </c>
      <c r="I20" s="44">
        <v>580</v>
      </c>
    </row>
    <row r="21" spans="1:9" x14ac:dyDescent="0.35">
      <c r="A21" s="40" t="s">
        <v>570</v>
      </c>
      <c r="B21" s="41" t="s">
        <v>514</v>
      </c>
      <c r="C21" s="40"/>
      <c r="D21" s="42"/>
      <c r="E21" s="43"/>
      <c r="F21" s="44">
        <v>1800</v>
      </c>
      <c r="G21" s="44"/>
      <c r="H21" s="44">
        <v>1800</v>
      </c>
      <c r="I21" s="44">
        <v>1800</v>
      </c>
    </row>
    <row r="22" spans="1:9" x14ac:dyDescent="0.35">
      <c r="A22" s="40" t="s">
        <v>571</v>
      </c>
      <c r="B22" s="41" t="s">
        <v>514</v>
      </c>
      <c r="C22" s="40"/>
      <c r="D22" s="42"/>
      <c r="E22" s="43"/>
      <c r="F22" s="44">
        <v>260</v>
      </c>
      <c r="G22" s="44"/>
      <c r="H22" s="44">
        <v>260</v>
      </c>
      <c r="I22" s="44">
        <v>260</v>
      </c>
    </row>
    <row r="23" spans="1:9" x14ac:dyDescent="0.35">
      <c r="A23" s="40" t="s">
        <v>572</v>
      </c>
      <c r="B23" s="41" t="s">
        <v>514</v>
      </c>
      <c r="C23" s="40"/>
      <c r="D23" s="42"/>
      <c r="E23" s="43"/>
      <c r="F23" s="44">
        <v>394</v>
      </c>
      <c r="G23" s="44"/>
      <c r="H23" s="44">
        <v>394</v>
      </c>
      <c r="I23" s="44">
        <v>394</v>
      </c>
    </row>
    <row r="24" spans="1:9" x14ac:dyDescent="0.35">
      <c r="A24" s="40" t="s">
        <v>573</v>
      </c>
      <c r="B24" s="41" t="s">
        <v>514</v>
      </c>
      <c r="C24" s="40"/>
      <c r="D24" s="42"/>
      <c r="E24" s="43"/>
      <c r="F24" s="44">
        <v>350</v>
      </c>
      <c r="G24" s="44"/>
      <c r="H24" s="44">
        <v>350</v>
      </c>
      <c r="I24" s="44">
        <v>350</v>
      </c>
    </row>
    <row r="25" spans="1:9" x14ac:dyDescent="0.35">
      <c r="A25" s="40"/>
      <c r="B25" s="41"/>
      <c r="C25" s="40"/>
      <c r="D25" s="42"/>
      <c r="E25" s="43"/>
      <c r="F25" s="44"/>
      <c r="G25" s="44"/>
      <c r="H25" s="44"/>
      <c r="I25" s="44"/>
    </row>
    <row r="26" spans="1:9" x14ac:dyDescent="0.35">
      <c r="A26" s="56" t="s">
        <v>574</v>
      </c>
      <c r="B26" s="41"/>
      <c r="C26" s="40"/>
      <c r="D26" s="42"/>
      <c r="E26" s="43"/>
      <c r="F26" s="44"/>
      <c r="G26" s="44"/>
      <c r="H26" s="44"/>
      <c r="I26" s="44"/>
    </row>
    <row r="27" spans="1:9" x14ac:dyDescent="0.35">
      <c r="A27" s="40"/>
      <c r="B27" s="41"/>
      <c r="C27" s="40"/>
      <c r="D27" s="42"/>
      <c r="E27" s="43"/>
      <c r="F27" s="44"/>
      <c r="G27" s="44"/>
      <c r="H27" s="44"/>
      <c r="I27" s="44"/>
    </row>
    <row r="28" spans="1:9" x14ac:dyDescent="0.35">
      <c r="A28" s="56" t="s">
        <v>575</v>
      </c>
      <c r="B28" s="41"/>
      <c r="C28" s="40"/>
      <c r="D28" s="42"/>
      <c r="E28" s="43"/>
      <c r="F28" s="44"/>
      <c r="G28" s="44"/>
      <c r="H28" s="44"/>
      <c r="I28" s="44"/>
    </row>
    <row r="29" spans="1:9" x14ac:dyDescent="0.35">
      <c r="A29" s="40" t="s">
        <v>576</v>
      </c>
      <c r="B29" s="41" t="s">
        <v>514</v>
      </c>
      <c r="C29" s="40"/>
      <c r="D29" s="42"/>
      <c r="E29" s="43"/>
      <c r="F29" s="44">
        <v>1000</v>
      </c>
      <c r="G29" s="44"/>
      <c r="H29" s="44">
        <v>1000</v>
      </c>
      <c r="I29" s="44">
        <v>1000</v>
      </c>
    </row>
    <row r="30" spans="1:9" x14ac:dyDescent="0.35">
      <c r="A30" s="40" t="s">
        <v>577</v>
      </c>
      <c r="B30" s="41" t="s">
        <v>514</v>
      </c>
      <c r="C30" s="40"/>
      <c r="D30" s="42"/>
      <c r="E30" s="43"/>
      <c r="F30" s="44">
        <v>120</v>
      </c>
      <c r="G30" s="44"/>
      <c r="H30" s="44">
        <v>120</v>
      </c>
      <c r="I30" s="44">
        <v>120</v>
      </c>
    </row>
    <row r="31" spans="1:9" x14ac:dyDescent="0.35">
      <c r="A31" s="40" t="s">
        <v>578</v>
      </c>
      <c r="B31" s="41" t="s">
        <v>514</v>
      </c>
      <c r="C31" s="40"/>
      <c r="D31" s="42"/>
      <c r="E31" s="43"/>
      <c r="F31" s="44">
        <v>202</v>
      </c>
      <c r="G31" s="44"/>
      <c r="H31" s="44">
        <v>202</v>
      </c>
      <c r="I31" s="44">
        <v>202</v>
      </c>
    </row>
    <row r="32" spans="1:9" x14ac:dyDescent="0.35">
      <c r="A32" s="49" t="s">
        <v>579</v>
      </c>
      <c r="B32" s="57" t="s">
        <v>514</v>
      </c>
      <c r="C32" s="49"/>
      <c r="D32" s="61"/>
      <c r="E32" s="58"/>
      <c r="F32" s="50">
        <v>108</v>
      </c>
      <c r="G32" s="50"/>
      <c r="H32" s="50">
        <v>108</v>
      </c>
      <c r="I32" s="50">
        <v>108</v>
      </c>
    </row>
    <row r="33" spans="1:9" x14ac:dyDescent="0.35">
      <c r="A33" s="40"/>
      <c r="B33" s="41"/>
      <c r="C33" s="40"/>
      <c r="D33" s="42"/>
      <c r="E33" s="43"/>
      <c r="F33" s="44"/>
      <c r="G33" s="44"/>
      <c r="H33" s="44"/>
      <c r="I33" s="44"/>
    </row>
    <row r="34" spans="1:9" x14ac:dyDescent="0.35">
      <c r="A34" s="62" t="s">
        <v>580</v>
      </c>
      <c r="B34" s="41"/>
      <c r="C34" s="40"/>
      <c r="D34" s="42"/>
      <c r="E34" s="43"/>
      <c r="F34" s="44"/>
      <c r="G34" s="44"/>
      <c r="H34" s="44"/>
      <c r="I34" s="44"/>
    </row>
    <row r="35" spans="1:9" x14ac:dyDescent="0.35">
      <c r="A35" s="63" t="s">
        <v>581</v>
      </c>
      <c r="B35" s="41" t="s">
        <v>514</v>
      </c>
      <c r="C35" s="40"/>
      <c r="D35" s="42"/>
      <c r="E35" s="43"/>
      <c r="F35" s="44">
        <v>120</v>
      </c>
      <c r="G35" s="44"/>
      <c r="H35" s="44">
        <v>120</v>
      </c>
      <c r="I35" s="44">
        <v>120</v>
      </c>
    </row>
    <row r="36" spans="1:9" x14ac:dyDescent="0.35">
      <c r="A36" s="40" t="s">
        <v>582</v>
      </c>
      <c r="B36" s="41" t="s">
        <v>514</v>
      </c>
      <c r="C36" s="40"/>
      <c r="D36" s="42"/>
      <c r="E36" s="43"/>
      <c r="F36" s="44">
        <v>300</v>
      </c>
      <c r="G36" s="44"/>
      <c r="H36" s="44">
        <v>300</v>
      </c>
      <c r="I36" s="44">
        <v>300</v>
      </c>
    </row>
    <row r="37" spans="1:9" x14ac:dyDescent="0.35">
      <c r="A37" s="40" t="s">
        <v>583</v>
      </c>
      <c r="B37" s="41"/>
      <c r="C37" s="40" t="s">
        <v>584</v>
      </c>
      <c r="D37" s="42" t="s">
        <v>585</v>
      </c>
      <c r="E37" s="43"/>
      <c r="F37" s="44">
        <v>120</v>
      </c>
      <c r="G37" s="44"/>
      <c r="H37" s="44">
        <v>120</v>
      </c>
      <c r="I37" s="44">
        <v>120</v>
      </c>
    </row>
    <row r="38" spans="1:9" x14ac:dyDescent="0.35">
      <c r="A38" s="40" t="s">
        <v>586</v>
      </c>
      <c r="B38" s="41" t="s">
        <v>514</v>
      </c>
      <c r="C38" s="40"/>
      <c r="D38" s="42"/>
      <c r="E38" s="43" t="s">
        <v>560</v>
      </c>
      <c r="F38" s="44">
        <v>180</v>
      </c>
      <c r="G38" s="44"/>
      <c r="H38" s="44">
        <v>180</v>
      </c>
      <c r="I38" s="44">
        <v>180</v>
      </c>
    </row>
    <row r="39" spans="1:9" x14ac:dyDescent="0.35">
      <c r="A39" s="40"/>
      <c r="B39" s="41"/>
      <c r="C39" s="40"/>
      <c r="D39" s="42"/>
      <c r="E39" s="43"/>
      <c r="F39" s="44"/>
      <c r="G39" s="44"/>
      <c r="H39" s="44"/>
      <c r="I39" s="44"/>
    </row>
    <row r="40" spans="1:9" x14ac:dyDescent="0.35">
      <c r="A40" s="64" t="s">
        <v>587</v>
      </c>
      <c r="B40" s="41"/>
      <c r="C40" s="40"/>
      <c r="D40" s="42"/>
      <c r="E40" s="43"/>
      <c r="F40" s="44"/>
      <c r="G40" s="44"/>
      <c r="H40" s="44"/>
      <c r="I40" s="44"/>
    </row>
    <row r="41" spans="1:9" x14ac:dyDescent="0.35">
      <c r="A41" s="49" t="s">
        <v>588</v>
      </c>
      <c r="B41" s="57"/>
      <c r="C41" s="49"/>
      <c r="D41" s="61"/>
      <c r="E41" s="58"/>
      <c r="F41" s="50">
        <v>180</v>
      </c>
      <c r="G41" s="50"/>
      <c r="H41" s="65">
        <v>180</v>
      </c>
      <c r="I41" s="65">
        <v>180</v>
      </c>
    </row>
    <row r="42" spans="1:9" x14ac:dyDescent="0.35">
      <c r="A42" s="40" t="s">
        <v>589</v>
      </c>
      <c r="B42" s="41" t="s">
        <v>590</v>
      </c>
      <c r="C42" s="40"/>
      <c r="D42" s="42"/>
      <c r="E42" s="43" t="s">
        <v>591</v>
      </c>
      <c r="F42" s="44">
        <v>145</v>
      </c>
      <c r="G42" s="44"/>
      <c r="H42" s="65">
        <v>145</v>
      </c>
      <c r="I42" s="66">
        <v>145</v>
      </c>
    </row>
    <row r="43" spans="1:9" x14ac:dyDescent="0.35">
      <c r="A43" s="56" t="s">
        <v>592</v>
      </c>
      <c r="B43" s="41"/>
      <c r="C43" s="40"/>
      <c r="D43" s="42"/>
      <c r="E43" s="43"/>
      <c r="F43" s="44"/>
      <c r="G43" s="44"/>
      <c r="H43" s="66"/>
      <c r="I43" s="66"/>
    </row>
    <row r="44" spans="1:9" x14ac:dyDescent="0.35">
      <c r="A44" s="49" t="s">
        <v>579</v>
      </c>
      <c r="B44" s="57" t="s">
        <v>514</v>
      </c>
      <c r="C44" s="49"/>
      <c r="D44" s="61"/>
      <c r="E44" s="58"/>
      <c r="F44" s="44">
        <v>108</v>
      </c>
      <c r="G44" s="44"/>
      <c r="H44" s="66">
        <v>108</v>
      </c>
      <c r="I44" s="66">
        <v>108</v>
      </c>
    </row>
    <row r="45" spans="1:9" x14ac:dyDescent="0.35">
      <c r="A45" s="40" t="s">
        <v>593</v>
      </c>
      <c r="B45" s="41" t="s">
        <v>514</v>
      </c>
      <c r="C45" s="40"/>
      <c r="D45" s="42"/>
      <c r="E45" s="43"/>
      <c r="F45" s="44">
        <v>420</v>
      </c>
      <c r="G45" s="44"/>
      <c r="H45" s="66">
        <v>420</v>
      </c>
      <c r="I45" s="66">
        <v>420</v>
      </c>
    </row>
    <row r="46" spans="1:9" x14ac:dyDescent="0.35">
      <c r="A46" s="40" t="s">
        <v>594</v>
      </c>
      <c r="B46" s="41" t="s">
        <v>514</v>
      </c>
      <c r="C46" s="40"/>
      <c r="D46" s="42"/>
      <c r="E46" s="43"/>
      <c r="F46" s="44">
        <v>1286</v>
      </c>
      <c r="G46" s="44"/>
      <c r="H46" s="66">
        <v>1286</v>
      </c>
      <c r="I46" s="66">
        <v>1286</v>
      </c>
    </row>
    <row r="47" spans="1:9" x14ac:dyDescent="0.35">
      <c r="A47" s="40"/>
      <c r="B47" s="41"/>
      <c r="C47" s="40"/>
      <c r="D47" s="42"/>
      <c r="E47" s="43"/>
      <c r="F47" s="44"/>
      <c r="G47" s="44"/>
      <c r="H47" s="66"/>
      <c r="I47" s="66"/>
    </row>
    <row r="48" spans="1:9" x14ac:dyDescent="0.35">
      <c r="A48" s="56" t="s">
        <v>595</v>
      </c>
      <c r="B48" s="41"/>
      <c r="C48" s="40"/>
      <c r="D48" s="42"/>
      <c r="E48" s="43"/>
      <c r="F48" s="44"/>
      <c r="G48" s="44"/>
      <c r="H48" s="66"/>
      <c r="I48" s="66"/>
    </row>
    <row r="49" spans="1:9" x14ac:dyDescent="0.35">
      <c r="A49" s="40"/>
      <c r="B49" s="67"/>
      <c r="C49" s="68"/>
      <c r="D49" s="40"/>
      <c r="E49" s="43"/>
      <c r="F49" s="44"/>
      <c r="G49" s="44"/>
      <c r="H49" s="44"/>
      <c r="I49" s="44"/>
    </row>
    <row r="50" spans="1:9" x14ac:dyDescent="0.35">
      <c r="A50" s="56" t="s">
        <v>596</v>
      </c>
      <c r="B50" s="41"/>
      <c r="C50" s="40"/>
      <c r="D50" s="40"/>
      <c r="E50" s="43"/>
      <c r="F50" s="44"/>
      <c r="G50" s="44"/>
      <c r="H50" s="44"/>
      <c r="I50" s="44"/>
    </row>
    <row r="51" spans="1:9" x14ac:dyDescent="0.35">
      <c r="A51" s="40" t="s">
        <v>597</v>
      </c>
      <c r="B51" s="41" t="s">
        <v>514</v>
      </c>
      <c r="C51" s="40"/>
      <c r="D51" s="40"/>
      <c r="E51" s="43"/>
      <c r="F51" s="44">
        <v>500</v>
      </c>
      <c r="G51" s="44"/>
      <c r="H51" s="44">
        <v>500</v>
      </c>
      <c r="I51" s="44">
        <v>500</v>
      </c>
    </row>
    <row r="52" spans="1:9" x14ac:dyDescent="0.35">
      <c r="A52" s="40" t="s">
        <v>598</v>
      </c>
      <c r="B52" s="41" t="s">
        <v>514</v>
      </c>
      <c r="C52" s="40"/>
      <c r="D52" s="42"/>
      <c r="E52" s="43"/>
      <c r="F52" s="44">
        <v>125</v>
      </c>
      <c r="G52" s="44"/>
      <c r="H52" s="44">
        <v>125</v>
      </c>
      <c r="I52" s="44">
        <v>125</v>
      </c>
    </row>
    <row r="53" spans="1:9" x14ac:dyDescent="0.35">
      <c r="A53" s="40" t="s">
        <v>599</v>
      </c>
      <c r="B53" s="41" t="s">
        <v>514</v>
      </c>
      <c r="C53" s="40"/>
      <c r="D53" s="42"/>
      <c r="E53" s="43"/>
      <c r="F53" s="44">
        <v>300</v>
      </c>
      <c r="G53" s="44"/>
      <c r="H53" s="44">
        <v>300</v>
      </c>
      <c r="I53" s="44">
        <v>300</v>
      </c>
    </row>
    <row r="54" spans="1:9" x14ac:dyDescent="0.35">
      <c r="A54" s="40" t="s">
        <v>600</v>
      </c>
      <c r="B54" s="41" t="s">
        <v>514</v>
      </c>
      <c r="C54" s="60"/>
      <c r="D54" s="40"/>
      <c r="E54" s="43"/>
      <c r="F54" s="44">
        <v>300</v>
      </c>
      <c r="G54" s="44"/>
      <c r="H54" s="44">
        <v>300</v>
      </c>
      <c r="I54" s="44">
        <v>300</v>
      </c>
    </row>
    <row r="55" spans="1:9" x14ac:dyDescent="0.35">
      <c r="A55" s="40" t="s">
        <v>601</v>
      </c>
      <c r="B55" s="69"/>
      <c r="C55" s="70"/>
      <c r="D55" s="40"/>
      <c r="E55" s="43"/>
      <c r="F55" s="71">
        <v>90</v>
      </c>
      <c r="G55" s="44"/>
      <c r="H55" s="44">
        <v>90</v>
      </c>
      <c r="I55" s="44">
        <v>90</v>
      </c>
    </row>
    <row r="56" spans="1:9" x14ac:dyDescent="0.35">
      <c r="A56" s="40"/>
      <c r="B56" s="41"/>
      <c r="C56" s="40"/>
      <c r="D56" s="42"/>
      <c r="E56" s="43"/>
      <c r="F56" s="44"/>
      <c r="G56" s="44"/>
      <c r="H56" s="44"/>
      <c r="I56" s="44"/>
    </row>
    <row r="57" spans="1:9" x14ac:dyDescent="0.35">
      <c r="A57" s="56" t="s">
        <v>602</v>
      </c>
      <c r="B57" s="69"/>
      <c r="C57" s="70"/>
      <c r="D57" s="42"/>
      <c r="E57" s="43"/>
      <c r="F57" s="71"/>
      <c r="G57" s="44"/>
      <c r="H57" s="44"/>
      <c r="I57" s="44"/>
    </row>
    <row r="58" spans="1:9" x14ac:dyDescent="0.35">
      <c r="A58" s="40" t="s">
        <v>603</v>
      </c>
      <c r="B58" s="41" t="s">
        <v>514</v>
      </c>
      <c r="C58" s="42"/>
      <c r="D58" s="40"/>
      <c r="E58" s="43"/>
      <c r="F58" s="44">
        <v>60</v>
      </c>
      <c r="G58" s="44"/>
      <c r="H58" s="44">
        <v>60</v>
      </c>
      <c r="I58" s="44">
        <v>60</v>
      </c>
    </row>
    <row r="59" spans="1:9" x14ac:dyDescent="0.35">
      <c r="A59" s="40"/>
      <c r="B59" s="41"/>
      <c r="C59" s="42"/>
      <c r="D59" s="40"/>
      <c r="E59" s="43"/>
      <c r="F59" s="44"/>
      <c r="G59" s="44"/>
      <c r="H59" s="44"/>
      <c r="I59" s="44"/>
    </row>
    <row r="60" spans="1:9" x14ac:dyDescent="0.35">
      <c r="A60" s="56" t="s">
        <v>604</v>
      </c>
      <c r="B60" s="41"/>
      <c r="C60" s="40"/>
      <c r="D60" s="40"/>
      <c r="E60" s="43"/>
      <c r="F60" s="44"/>
      <c r="G60" s="44"/>
      <c r="H60" s="44"/>
      <c r="I60" s="44"/>
    </row>
    <row r="61" spans="1:9" x14ac:dyDescent="0.35">
      <c r="A61" s="40" t="s">
        <v>605</v>
      </c>
      <c r="B61" s="41" t="s">
        <v>514</v>
      </c>
      <c r="C61" s="40"/>
      <c r="D61" s="40"/>
      <c r="E61" s="43"/>
      <c r="F61" s="44">
        <v>1305</v>
      </c>
      <c r="G61" s="44"/>
      <c r="H61" s="44">
        <v>1305</v>
      </c>
      <c r="I61" s="44">
        <v>1305</v>
      </c>
    </row>
    <row r="62" spans="1:9" x14ac:dyDescent="0.35">
      <c r="A62" s="40"/>
      <c r="B62" s="41"/>
      <c r="C62" s="40"/>
      <c r="D62" s="40"/>
      <c r="E62" s="43"/>
      <c r="F62" s="44"/>
      <c r="G62" s="44"/>
      <c r="H62" s="44"/>
      <c r="I62" s="44"/>
    </row>
    <row r="63" spans="1:9" x14ac:dyDescent="0.35">
      <c r="A63" s="72"/>
      <c r="B63" s="73"/>
      <c r="C63" s="73"/>
      <c r="D63" s="72"/>
      <c r="E63" s="74"/>
      <c r="F63" s="75"/>
      <c r="G63" s="76"/>
      <c r="H63" s="76"/>
      <c r="I63" s="76"/>
    </row>
    <row r="64" spans="1:9" ht="15" thickBot="1" x14ac:dyDescent="0.4">
      <c r="A64" s="77"/>
      <c r="B64" s="77"/>
      <c r="C64" s="77"/>
      <c r="D64" s="78"/>
      <c r="E64" s="79"/>
      <c r="F64" s="80"/>
      <c r="G64" s="80"/>
      <c r="H64" s="80"/>
      <c r="I64" s="80"/>
    </row>
    <row r="65" spans="1:9" ht="15" thickBot="1" x14ac:dyDescent="0.4">
      <c r="A65" s="81"/>
      <c r="B65" s="82"/>
      <c r="C65" s="82"/>
      <c r="D65" s="82"/>
      <c r="E65" s="82"/>
      <c r="F65" s="83">
        <f>SUM(F4:F62)</f>
        <v>12740</v>
      </c>
      <c r="G65" s="83">
        <f>SUM(G4:G62)</f>
        <v>0</v>
      </c>
      <c r="H65" s="83">
        <f>SUM(H4:H62)</f>
        <v>14712.8</v>
      </c>
      <c r="I65" s="83">
        <f>SUM(I4:I62)</f>
        <v>14712.8</v>
      </c>
    </row>
    <row r="66" spans="1:9" x14ac:dyDescent="0.35">
      <c r="A66" s="45"/>
      <c r="B66" s="46"/>
      <c r="C66" s="46"/>
      <c r="D66" s="46"/>
      <c r="E66" s="46"/>
      <c r="F66" s="47"/>
      <c r="G66" s="47"/>
      <c r="H66" s="47"/>
      <c r="I66" s="47"/>
    </row>
    <row r="67" spans="1:9" x14ac:dyDescent="0.35">
      <c r="A67" s="48"/>
      <c r="B67" s="49"/>
      <c r="C67" s="49"/>
      <c r="D67" s="49"/>
      <c r="E67" s="49"/>
      <c r="F67" s="50"/>
      <c r="G67" s="50"/>
      <c r="H67" s="50"/>
      <c r="I67" s="50"/>
    </row>
    <row r="68" spans="1:9" x14ac:dyDescent="0.35">
      <c r="A68" s="48"/>
      <c r="B68" s="49"/>
      <c r="C68" s="49"/>
      <c r="D68" s="49"/>
      <c r="E68" s="49"/>
      <c r="F68" s="50"/>
      <c r="G68" s="50"/>
      <c r="H68" s="50"/>
      <c r="I68" s="50"/>
    </row>
    <row r="69" spans="1:9" x14ac:dyDescent="0.35">
      <c r="A69" s="48"/>
      <c r="B69" s="49"/>
      <c r="C69" s="49"/>
      <c r="D69" s="49"/>
      <c r="E69" s="49"/>
      <c r="F69" s="50"/>
      <c r="G69" s="50"/>
      <c r="H69" s="50"/>
      <c r="I69" s="50"/>
    </row>
    <row r="70" spans="1:9" x14ac:dyDescent="0.35">
      <c r="A70" s="48"/>
      <c r="B70" s="49"/>
      <c r="C70" s="49"/>
      <c r="D70" s="49"/>
      <c r="E70" s="49"/>
      <c r="F70" s="50"/>
      <c r="G70" s="50"/>
      <c r="H70" s="50"/>
      <c r="I70" s="50"/>
    </row>
    <row r="71" spans="1:9" ht="15" thickBot="1" x14ac:dyDescent="0.4">
      <c r="A71" s="51"/>
      <c r="B71" s="52"/>
      <c r="C71" s="52"/>
      <c r="D71" s="52"/>
      <c r="E71" s="52"/>
      <c r="F71" s="53"/>
      <c r="G71" s="53"/>
      <c r="H71" s="53"/>
      <c r="I71" s="53"/>
    </row>
    <row r="73" spans="1:9" x14ac:dyDescent="0.35">
      <c r="F73"/>
    </row>
  </sheetData>
  <autoFilter ref="A2:I117" xr:uid="{F9DD3287-3E44-4807-A2B3-A72C02C433D5}"/>
  <mergeCells count="1">
    <mergeCell ref="F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5DFA-1A52-4261-BAC0-C1E17D6B7096}">
  <dimension ref="A1:I25"/>
  <sheetViews>
    <sheetView workbookViewId="0">
      <selection activeCell="A14" sqref="A14"/>
    </sheetView>
  </sheetViews>
  <sheetFormatPr defaultRowHeight="14.5" x14ac:dyDescent="0.35"/>
  <cols>
    <col min="1" max="1" width="73.26953125" bestFit="1" customWidth="1"/>
    <col min="2" max="2" width="13.7265625" bestFit="1" customWidth="1"/>
    <col min="3" max="3" width="64.26953125" bestFit="1" customWidth="1"/>
    <col min="4" max="4" width="9.54296875" style="7" bestFit="1" customWidth="1"/>
    <col min="5" max="5" width="9.26953125" style="7" bestFit="1" customWidth="1"/>
    <col min="6" max="6" width="9.81640625" style="7" bestFit="1" customWidth="1"/>
    <col min="7" max="7" width="13.1796875" bestFit="1" customWidth="1"/>
  </cols>
  <sheetData>
    <row r="1" spans="1:9" s="2" customFormat="1" x14ac:dyDescent="0.35">
      <c r="D1" s="102" t="s">
        <v>43</v>
      </c>
      <c r="E1" s="102"/>
      <c r="F1" s="13"/>
    </row>
    <row r="2" spans="1:9" s="2" customFormat="1" x14ac:dyDescent="0.35">
      <c r="A2" s="2" t="s">
        <v>19</v>
      </c>
      <c r="B2" s="2" t="s">
        <v>20</v>
      </c>
      <c r="C2" s="2" t="s">
        <v>21</v>
      </c>
      <c r="D2" s="13" t="s">
        <v>22</v>
      </c>
      <c r="E2" s="13" t="s">
        <v>23</v>
      </c>
      <c r="F2" s="13" t="s">
        <v>24</v>
      </c>
      <c r="G2" s="2" t="s">
        <v>25</v>
      </c>
    </row>
    <row r="3" spans="1:9" x14ac:dyDescent="0.35">
      <c r="A3" s="24" t="s">
        <v>606</v>
      </c>
      <c r="E3" s="21"/>
      <c r="I3" s="11"/>
    </row>
    <row r="4" spans="1:9" x14ac:dyDescent="0.35">
      <c r="A4" s="23" t="s">
        <v>607</v>
      </c>
      <c r="C4" t="s">
        <v>608</v>
      </c>
      <c r="E4" s="21"/>
    </row>
    <row r="5" spans="1:9" ht="16.5" x14ac:dyDescent="0.35">
      <c r="A5" s="23" t="s">
        <v>609</v>
      </c>
      <c r="C5" t="s">
        <v>610</v>
      </c>
      <c r="E5" s="21"/>
      <c r="F5" s="7">
        <v>700</v>
      </c>
    </row>
    <row r="6" spans="1:9" x14ac:dyDescent="0.35">
      <c r="A6" s="24" t="s">
        <v>611</v>
      </c>
      <c r="E6" s="21"/>
    </row>
    <row r="7" spans="1:9" x14ac:dyDescent="0.35">
      <c r="A7" s="23" t="s">
        <v>607</v>
      </c>
      <c r="C7" t="s">
        <v>612</v>
      </c>
      <c r="E7" s="21"/>
    </row>
    <row r="8" spans="1:9" ht="16.5" x14ac:dyDescent="0.35">
      <c r="A8" s="23" t="s">
        <v>609</v>
      </c>
      <c r="C8" t="s">
        <v>613</v>
      </c>
      <c r="E8" s="21"/>
      <c r="F8" s="7">
        <v>700</v>
      </c>
    </row>
    <row r="9" spans="1:9" x14ac:dyDescent="0.35">
      <c r="A9" s="24" t="s">
        <v>614</v>
      </c>
      <c r="E9" s="21"/>
    </row>
    <row r="10" spans="1:9" x14ac:dyDescent="0.35">
      <c r="A10" s="23" t="s">
        <v>607</v>
      </c>
      <c r="C10" t="s">
        <v>615</v>
      </c>
      <c r="E10" s="21"/>
    </row>
    <row r="11" spans="1:9" ht="16.5" x14ac:dyDescent="0.35">
      <c r="A11" s="23" t="s">
        <v>616</v>
      </c>
      <c r="C11" t="s">
        <v>617</v>
      </c>
      <c r="E11" s="21"/>
      <c r="F11" s="7">
        <v>700</v>
      </c>
    </row>
    <row r="12" spans="1:9" x14ac:dyDescent="0.35">
      <c r="A12" s="24" t="s">
        <v>618</v>
      </c>
      <c r="E12" s="21"/>
    </row>
    <row r="13" spans="1:9" x14ac:dyDescent="0.35">
      <c r="A13" s="23" t="s">
        <v>607</v>
      </c>
      <c r="C13" t="s">
        <v>619</v>
      </c>
      <c r="E13" s="21"/>
    </row>
    <row r="14" spans="1:9" ht="16.5" x14ac:dyDescent="0.35">
      <c r="A14" s="23" t="s">
        <v>616</v>
      </c>
      <c r="C14" t="s">
        <v>620</v>
      </c>
      <c r="E14" s="21"/>
      <c r="F14" s="7">
        <v>700</v>
      </c>
    </row>
    <row r="15" spans="1:9" x14ac:dyDescent="0.35">
      <c r="A15" s="24" t="s">
        <v>621</v>
      </c>
      <c r="E15" s="21"/>
    </row>
    <row r="16" spans="1:9" x14ac:dyDescent="0.35">
      <c r="A16" s="23" t="s">
        <v>607</v>
      </c>
      <c r="C16" t="s">
        <v>622</v>
      </c>
      <c r="E16" s="21"/>
      <c r="F16" s="7">
        <v>700</v>
      </c>
    </row>
    <row r="17" spans="1:6" ht="16.5" x14ac:dyDescent="0.35">
      <c r="A17" s="23" t="s">
        <v>616</v>
      </c>
      <c r="C17" t="s">
        <v>623</v>
      </c>
      <c r="E17" s="21"/>
    </row>
    <row r="18" spans="1:6" x14ac:dyDescent="0.35">
      <c r="A18" t="s">
        <v>624</v>
      </c>
      <c r="E18" s="21"/>
      <c r="F18" s="7">
        <v>700</v>
      </c>
    </row>
    <row r="19" spans="1:6" ht="14.25" customHeight="1" x14ac:dyDescent="0.35">
      <c r="A19" s="23" t="s">
        <v>625</v>
      </c>
      <c r="B19" t="s">
        <v>626</v>
      </c>
      <c r="C19" t="s">
        <v>627</v>
      </c>
      <c r="E19" s="21"/>
      <c r="F19" s="7">
        <v>265.44</v>
      </c>
    </row>
    <row r="20" spans="1:6" ht="14.25" customHeight="1" x14ac:dyDescent="0.35">
      <c r="A20" s="23" t="s">
        <v>628</v>
      </c>
      <c r="B20" t="s">
        <v>626</v>
      </c>
      <c r="E20" s="21"/>
      <c r="F20" s="7">
        <v>70.38</v>
      </c>
    </row>
    <row r="21" spans="1:6" ht="14.25" customHeight="1" x14ac:dyDescent="0.35">
      <c r="A21" s="23" t="s">
        <v>629</v>
      </c>
      <c r="B21" t="s">
        <v>630</v>
      </c>
      <c r="E21" s="21"/>
      <c r="F21" s="7">
        <v>79.16</v>
      </c>
    </row>
    <row r="22" spans="1:6" ht="14.25" customHeight="1" x14ac:dyDescent="0.35">
      <c r="A22" s="23" t="s">
        <v>629</v>
      </c>
      <c r="B22" t="s">
        <v>631</v>
      </c>
      <c r="E22" s="21"/>
      <c r="F22" s="7">
        <v>78.33</v>
      </c>
    </row>
    <row r="23" spans="1:6" ht="14.25" customHeight="1" x14ac:dyDescent="0.35">
      <c r="A23" s="23"/>
      <c r="E23" s="21"/>
    </row>
    <row r="24" spans="1:6" ht="15" thickBot="1" x14ac:dyDescent="0.4">
      <c r="C24" s="2" t="s">
        <v>15</v>
      </c>
      <c r="D24" s="26">
        <f>SUM(D3:D23)</f>
        <v>0</v>
      </c>
      <c r="E24" s="26">
        <f>SUM(E3:E23)</f>
        <v>0</v>
      </c>
      <c r="F24" s="26">
        <f>SUM(F3:F23)</f>
        <v>4693.3099999999995</v>
      </c>
    </row>
    <row r="25" spans="1:6" ht="15" thickTop="1" x14ac:dyDescent="0.35"/>
  </sheetData>
  <mergeCells count="1"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DE99B020E1E4B937D59DEF52DDAA7" ma:contentTypeVersion="16" ma:contentTypeDescription="Create a new document." ma:contentTypeScope="" ma:versionID="81af79f13008414dbdba634e140fddc2">
  <xsd:schema xmlns:xsd="http://www.w3.org/2001/XMLSchema" xmlns:xs="http://www.w3.org/2001/XMLSchema" xmlns:p="http://schemas.microsoft.com/office/2006/metadata/properties" xmlns:ns2="6ae846ca-5ed5-4e1b-935c-6d4072edb602" xmlns:ns3="6296d069-cb4a-408d-9018-55e16b9af6de" targetNamespace="http://schemas.microsoft.com/office/2006/metadata/properties" ma:root="true" ma:fieldsID="3d41d7c0d324e45e356560b33eb936f2" ns2:_="" ns3:_="">
    <xsd:import namespace="6ae846ca-5ed5-4e1b-935c-6d4072edb602"/>
    <xsd:import namespace="6296d069-cb4a-408d-9018-55e16b9af6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846ca-5ed5-4e1b-935c-6d4072edb6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4f5ef42-10f5-49e2-a8a1-d170f72268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d069-cb4a-408d-9018-55e16b9af6d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b660426-f29a-48f7-9e2c-12a8288b312a}" ma:internalName="TaxCatchAll" ma:showField="CatchAllData" ma:web="6296d069-cb4a-408d-9018-55e16b9af6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846ca-5ed5-4e1b-935c-6d4072edb602">
      <Terms xmlns="http://schemas.microsoft.com/office/infopath/2007/PartnerControls"/>
    </lcf76f155ced4ddcb4097134ff3c332f>
    <TaxCatchAll xmlns="6296d069-cb4a-408d-9018-55e16b9af6de" xsi:nil="true"/>
  </documentManagement>
</p:properties>
</file>

<file path=customXml/itemProps1.xml><?xml version="1.0" encoding="utf-8"?>
<ds:datastoreItem xmlns:ds="http://schemas.openxmlformats.org/officeDocument/2006/customXml" ds:itemID="{52C8BA29-0B1A-4FB3-9F74-D832CC1205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3D1C9-5F52-4F35-83FE-76536A9CF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846ca-5ed5-4e1b-935c-6d4072edb602"/>
    <ds:schemaRef ds:uri="6296d069-cb4a-408d-9018-55e16b9af6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C91B8D-2E50-4948-923E-C0741901C31D}">
  <ds:schemaRefs>
    <ds:schemaRef ds:uri="http://schemas.microsoft.com/office/2006/metadata/properties"/>
    <ds:schemaRef ds:uri="http://schemas.microsoft.com/office/infopath/2007/PartnerControls"/>
    <ds:schemaRef ds:uri="6ae846ca-5ed5-4e1b-935c-6d4072edb602"/>
    <ds:schemaRef ds:uri="6296d069-cb4a-408d-9018-55e16b9af6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Vehicles</vt:lpstr>
      <vt:lpstr>Land &amp; Buildings</vt:lpstr>
      <vt:lpstr>POST Inventory</vt:lpstr>
      <vt:lpstr>Play Areas</vt:lpstr>
      <vt:lpstr>Street Furniture</vt:lpstr>
      <vt:lpstr>Parish Office</vt:lpstr>
      <vt:lpstr>GMF</vt:lpstr>
      <vt:lpstr>Devices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Finance Officer</dc:creator>
  <cp:keywords/>
  <dc:description/>
  <cp:lastModifiedBy>Georgina Morgan-Denn</cp:lastModifiedBy>
  <cp:revision/>
  <dcterms:created xsi:type="dcterms:W3CDTF">2022-08-25T09:37:15Z</dcterms:created>
  <dcterms:modified xsi:type="dcterms:W3CDTF">2026-05-13T10:51:43Z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0x010100D99DE99B020E1E4B937D59DEF52DDAA7</vt:lpwstr>
  </property>
  <property fmtid="{D5CDD505-2E9C-101B-9397-08002B2CF9AE}" pid="3" name="Order">
    <vt:r8>16800</vt:r8>
  </property>
  <property fmtid="{D5CDD505-2E9C-101B-9397-08002B2CF9AE}" pid="4" name="MediaServiceImageTags">
    <vt:lpwstr/>
  </property>
</Properties>
</file>